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GitHub\case_finance\"/>
    </mc:Choice>
  </mc:AlternateContent>
  <xr:revisionPtr revIDLastSave="0" documentId="13_ncr:1_{9A527500-5AAA-4A9E-AA1F-5F4B9094EADF}" xr6:coauthVersionLast="47" xr6:coauthVersionMax="47" xr10:uidLastSave="{00000000-0000-0000-0000-000000000000}"/>
  <bookViews>
    <workbookView xWindow="2640" yWindow="1260" windowWidth="20070" windowHeight="16875" activeTab="1" xr2:uid="{00000000-000D-0000-FFFF-FFFF00000000}"/>
  </bookViews>
  <sheets>
    <sheet name="Номинал" sheetId="6" r:id="rId1"/>
    <sheet name="final_output" sheetId="8" r:id="rId2"/>
    <sheet name="Реал" sheetId="4" r:id="rId3"/>
    <sheet name="ИИС" sheetId="7" r:id="rId4"/>
    <sheet name="Второй ребенок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9" i="6" l="1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8" i="6"/>
  <c r="K16" i="6"/>
  <c r="G26" i="6"/>
  <c r="E26" i="6"/>
  <c r="C26" i="6"/>
  <c r="O13" i="6"/>
  <c r="K11" i="6"/>
  <c r="M60" i="6"/>
  <c r="M121" i="6"/>
  <c r="M113" i="6"/>
  <c r="M109" i="6"/>
  <c r="E25" i="6"/>
  <c r="S10" i="6"/>
  <c r="T10" i="6" s="1"/>
  <c r="S9" i="6"/>
  <c r="T9" i="6" s="1"/>
  <c r="T8" i="6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J267" i="7"/>
  <c r="E267" i="7"/>
  <c r="E266" i="7"/>
  <c r="J266" i="7" s="1"/>
  <c r="E265" i="7"/>
  <c r="J265" i="7" s="1"/>
  <c r="E264" i="7"/>
  <c r="J264" i="7" s="1"/>
  <c r="E263" i="7"/>
  <c r="J263" i="7" s="1"/>
  <c r="E262" i="7"/>
  <c r="J262" i="7" s="1"/>
  <c r="E261" i="7"/>
  <c r="J261" i="7" s="1"/>
  <c r="E260" i="7"/>
  <c r="J260" i="7" s="1"/>
  <c r="E259" i="7"/>
  <c r="J259" i="7" s="1"/>
  <c r="E258" i="7"/>
  <c r="J258" i="7" s="1"/>
  <c r="E257" i="7"/>
  <c r="J257" i="7" s="1"/>
  <c r="E256" i="7"/>
  <c r="J256" i="7" s="1"/>
  <c r="E255" i="7"/>
  <c r="J255" i="7" s="1"/>
  <c r="E254" i="7"/>
  <c r="J254" i="7" s="1"/>
  <c r="E253" i="7"/>
  <c r="J253" i="7" s="1"/>
  <c r="E252" i="7"/>
  <c r="J252" i="7" s="1"/>
  <c r="E251" i="7"/>
  <c r="J251" i="7" s="1"/>
  <c r="E250" i="7"/>
  <c r="J250" i="7" s="1"/>
  <c r="E249" i="7"/>
  <c r="J249" i="7" s="1"/>
  <c r="E248" i="7"/>
  <c r="J248" i="7" s="1"/>
  <c r="E247" i="7"/>
  <c r="J247" i="7" s="1"/>
  <c r="E246" i="7"/>
  <c r="J246" i="7" s="1"/>
  <c r="E245" i="7"/>
  <c r="J245" i="7" s="1"/>
  <c r="E244" i="7"/>
  <c r="J244" i="7" s="1"/>
  <c r="J243" i="7"/>
  <c r="E243" i="7"/>
  <c r="E242" i="7"/>
  <c r="J242" i="7" s="1"/>
  <c r="E241" i="7"/>
  <c r="J241" i="7" s="1"/>
  <c r="E240" i="7"/>
  <c r="J240" i="7" s="1"/>
  <c r="E239" i="7"/>
  <c r="J239" i="7" s="1"/>
  <c r="E238" i="7"/>
  <c r="J238" i="7" s="1"/>
  <c r="J237" i="7"/>
  <c r="E237" i="7"/>
  <c r="E236" i="7"/>
  <c r="J236" i="7" s="1"/>
  <c r="E235" i="7"/>
  <c r="J235" i="7" s="1"/>
  <c r="E234" i="7"/>
  <c r="J234" i="7" s="1"/>
  <c r="E233" i="7"/>
  <c r="J233" i="7" s="1"/>
  <c r="E232" i="7"/>
  <c r="J232" i="7" s="1"/>
  <c r="E231" i="7"/>
  <c r="J231" i="7" s="1"/>
  <c r="E230" i="7"/>
  <c r="J230" i="7" s="1"/>
  <c r="E229" i="7"/>
  <c r="J229" i="7" s="1"/>
  <c r="E228" i="7"/>
  <c r="J228" i="7" s="1"/>
  <c r="E227" i="7"/>
  <c r="J227" i="7" s="1"/>
  <c r="E226" i="7"/>
  <c r="J226" i="7" s="1"/>
  <c r="E225" i="7"/>
  <c r="J225" i="7" s="1"/>
  <c r="E224" i="7"/>
  <c r="J224" i="7" s="1"/>
  <c r="E223" i="7"/>
  <c r="J223" i="7" s="1"/>
  <c r="E222" i="7"/>
  <c r="J222" i="7" s="1"/>
  <c r="E221" i="7"/>
  <c r="J221" i="7" s="1"/>
  <c r="E220" i="7"/>
  <c r="J220" i="7" s="1"/>
  <c r="E219" i="7"/>
  <c r="J219" i="7" s="1"/>
  <c r="E218" i="7"/>
  <c r="J218" i="7" s="1"/>
  <c r="E217" i="7"/>
  <c r="J217" i="7" s="1"/>
  <c r="E216" i="7"/>
  <c r="J216" i="7" s="1"/>
  <c r="E215" i="7"/>
  <c r="J215" i="7" s="1"/>
  <c r="E214" i="7"/>
  <c r="J214" i="7" s="1"/>
  <c r="E213" i="7"/>
  <c r="J213" i="7" s="1"/>
  <c r="E212" i="7"/>
  <c r="J212" i="7" s="1"/>
  <c r="E211" i="7"/>
  <c r="J211" i="7" s="1"/>
  <c r="E210" i="7"/>
  <c r="J210" i="7" s="1"/>
  <c r="E209" i="7"/>
  <c r="J209" i="7" s="1"/>
  <c r="E208" i="7"/>
  <c r="J208" i="7" s="1"/>
  <c r="E207" i="7"/>
  <c r="J207" i="7" s="1"/>
  <c r="J206" i="7"/>
  <c r="E206" i="7"/>
  <c r="E205" i="7"/>
  <c r="J205" i="7" s="1"/>
  <c r="E204" i="7"/>
  <c r="J204" i="7" s="1"/>
  <c r="E203" i="7"/>
  <c r="J203" i="7" s="1"/>
  <c r="E202" i="7"/>
  <c r="J202" i="7" s="1"/>
  <c r="E201" i="7"/>
  <c r="J201" i="7" s="1"/>
  <c r="E200" i="7"/>
  <c r="J200" i="7" s="1"/>
  <c r="E199" i="7"/>
  <c r="J199" i="7" s="1"/>
  <c r="E198" i="7"/>
  <c r="J198" i="7" s="1"/>
  <c r="E197" i="7"/>
  <c r="J197" i="7" s="1"/>
  <c r="E196" i="7"/>
  <c r="J196" i="7" s="1"/>
  <c r="E195" i="7"/>
  <c r="J195" i="7" s="1"/>
  <c r="E194" i="7"/>
  <c r="J194" i="7" s="1"/>
  <c r="E193" i="7"/>
  <c r="J193" i="7" s="1"/>
  <c r="E192" i="7"/>
  <c r="J192" i="7" s="1"/>
  <c r="E191" i="7"/>
  <c r="J191" i="7" s="1"/>
  <c r="E190" i="7"/>
  <c r="J190" i="7" s="1"/>
  <c r="E189" i="7"/>
  <c r="J189" i="7" s="1"/>
  <c r="E188" i="7"/>
  <c r="J188" i="7" s="1"/>
  <c r="J187" i="7"/>
  <c r="E187" i="7"/>
  <c r="E186" i="7"/>
  <c r="J186" i="7" s="1"/>
  <c r="E185" i="7"/>
  <c r="J185" i="7" s="1"/>
  <c r="E184" i="7"/>
  <c r="J184" i="7" s="1"/>
  <c r="E183" i="7"/>
  <c r="J183" i="7" s="1"/>
  <c r="E182" i="7"/>
  <c r="J182" i="7" s="1"/>
  <c r="J181" i="7"/>
  <c r="E181" i="7"/>
  <c r="E180" i="7"/>
  <c r="J180" i="7" s="1"/>
  <c r="E179" i="7"/>
  <c r="J179" i="7" s="1"/>
  <c r="E178" i="7"/>
  <c r="J178" i="7" s="1"/>
  <c r="E177" i="7"/>
  <c r="J177" i="7" s="1"/>
  <c r="E176" i="7"/>
  <c r="J176" i="7" s="1"/>
  <c r="E175" i="7"/>
  <c r="J175" i="7" s="1"/>
  <c r="E174" i="7"/>
  <c r="J174" i="7" s="1"/>
  <c r="E173" i="7"/>
  <c r="J173" i="7" s="1"/>
  <c r="J172" i="7"/>
  <c r="E172" i="7"/>
  <c r="E171" i="7"/>
  <c r="J171" i="7" s="1"/>
  <c r="E170" i="7"/>
  <c r="J170" i="7" s="1"/>
  <c r="E169" i="7"/>
  <c r="J169" i="7" s="1"/>
  <c r="E168" i="7"/>
  <c r="J168" i="7" s="1"/>
  <c r="J167" i="7"/>
  <c r="E167" i="7"/>
  <c r="E166" i="7"/>
  <c r="J166" i="7" s="1"/>
  <c r="E165" i="7"/>
  <c r="J165" i="7" s="1"/>
  <c r="E164" i="7"/>
  <c r="J164" i="7" s="1"/>
  <c r="E163" i="7"/>
  <c r="J163" i="7" s="1"/>
  <c r="E162" i="7"/>
  <c r="J162" i="7" s="1"/>
  <c r="E161" i="7"/>
  <c r="J161" i="7" s="1"/>
  <c r="E160" i="7"/>
  <c r="J160" i="7" s="1"/>
  <c r="E159" i="7"/>
  <c r="J159" i="7" s="1"/>
  <c r="E158" i="7"/>
  <c r="J158" i="7" s="1"/>
  <c r="E157" i="7"/>
  <c r="J157" i="7" s="1"/>
  <c r="E156" i="7"/>
  <c r="J156" i="7" s="1"/>
  <c r="E155" i="7"/>
  <c r="J155" i="7" s="1"/>
  <c r="E154" i="7"/>
  <c r="J154" i="7" s="1"/>
  <c r="E153" i="7"/>
  <c r="J153" i="7" s="1"/>
  <c r="E152" i="7"/>
  <c r="J152" i="7" s="1"/>
  <c r="E151" i="7"/>
  <c r="J151" i="7" s="1"/>
  <c r="E150" i="7"/>
  <c r="J150" i="7" s="1"/>
  <c r="E149" i="7"/>
  <c r="J149" i="7" s="1"/>
  <c r="E148" i="7"/>
  <c r="J148" i="7" s="1"/>
  <c r="E147" i="7"/>
  <c r="J147" i="7" s="1"/>
  <c r="E146" i="7"/>
  <c r="J146" i="7" s="1"/>
  <c r="E145" i="7"/>
  <c r="J145" i="7" s="1"/>
  <c r="E144" i="7"/>
  <c r="J144" i="7" s="1"/>
  <c r="E143" i="7"/>
  <c r="J143" i="7" s="1"/>
  <c r="E142" i="7"/>
  <c r="J142" i="7" s="1"/>
  <c r="E141" i="7"/>
  <c r="J141" i="7" s="1"/>
  <c r="E140" i="7"/>
  <c r="J140" i="7" s="1"/>
  <c r="E139" i="7"/>
  <c r="J139" i="7" s="1"/>
  <c r="E138" i="7"/>
  <c r="J138" i="7" s="1"/>
  <c r="E137" i="7"/>
  <c r="J137" i="7" s="1"/>
  <c r="E136" i="7"/>
  <c r="J136" i="7" s="1"/>
  <c r="E135" i="7"/>
  <c r="J135" i="7" s="1"/>
  <c r="E134" i="7"/>
  <c r="J134" i="7" s="1"/>
  <c r="E133" i="7"/>
  <c r="J133" i="7" s="1"/>
  <c r="E132" i="7"/>
  <c r="J132" i="7" s="1"/>
  <c r="E131" i="7"/>
  <c r="J131" i="7" s="1"/>
  <c r="E130" i="7"/>
  <c r="J130" i="7" s="1"/>
  <c r="E129" i="7"/>
  <c r="J129" i="7" s="1"/>
  <c r="E128" i="7"/>
  <c r="J128" i="7" s="1"/>
  <c r="E127" i="7"/>
  <c r="J127" i="7" s="1"/>
  <c r="E126" i="7"/>
  <c r="J126" i="7" s="1"/>
  <c r="E125" i="7"/>
  <c r="J125" i="7" s="1"/>
  <c r="E124" i="7"/>
  <c r="J124" i="7" s="1"/>
  <c r="E123" i="7"/>
  <c r="J123" i="7" s="1"/>
  <c r="E122" i="7"/>
  <c r="J122" i="7" s="1"/>
  <c r="E121" i="7"/>
  <c r="J121" i="7" s="1"/>
  <c r="E120" i="7"/>
  <c r="J120" i="7" s="1"/>
  <c r="E119" i="7"/>
  <c r="J119" i="7" s="1"/>
  <c r="E118" i="7"/>
  <c r="J118" i="7" s="1"/>
  <c r="E117" i="7"/>
  <c r="J117" i="7" s="1"/>
  <c r="E116" i="7"/>
  <c r="J116" i="7" s="1"/>
  <c r="E115" i="7"/>
  <c r="J115" i="7" s="1"/>
  <c r="E114" i="7"/>
  <c r="J114" i="7" s="1"/>
  <c r="E113" i="7"/>
  <c r="J113" i="7" s="1"/>
  <c r="E112" i="7"/>
  <c r="J112" i="7" s="1"/>
  <c r="E111" i="7"/>
  <c r="J111" i="7" s="1"/>
  <c r="J110" i="7"/>
  <c r="E110" i="7"/>
  <c r="E109" i="7"/>
  <c r="J109" i="7" s="1"/>
  <c r="J108" i="7"/>
  <c r="E108" i="7"/>
  <c r="E107" i="7"/>
  <c r="J107" i="7" s="1"/>
  <c r="E106" i="7"/>
  <c r="J106" i="7" s="1"/>
  <c r="E105" i="7"/>
  <c r="J105" i="7" s="1"/>
  <c r="E104" i="7"/>
  <c r="J104" i="7" s="1"/>
  <c r="E103" i="7"/>
  <c r="J103" i="7" s="1"/>
  <c r="E102" i="7"/>
  <c r="J102" i="7" s="1"/>
  <c r="E101" i="7"/>
  <c r="J101" i="7" s="1"/>
  <c r="J100" i="7"/>
  <c r="E100" i="7"/>
  <c r="E99" i="7"/>
  <c r="J99" i="7" s="1"/>
  <c r="E98" i="7"/>
  <c r="J98" i="7" s="1"/>
  <c r="E97" i="7"/>
  <c r="J97" i="7" s="1"/>
  <c r="E96" i="7"/>
  <c r="J96" i="7" s="1"/>
  <c r="E95" i="7"/>
  <c r="J95" i="7" s="1"/>
  <c r="J94" i="7"/>
  <c r="E94" i="7"/>
  <c r="E93" i="7"/>
  <c r="J93" i="7" s="1"/>
  <c r="E92" i="7"/>
  <c r="J92" i="7" s="1"/>
  <c r="E91" i="7"/>
  <c r="J91" i="7" s="1"/>
  <c r="J90" i="7"/>
  <c r="E90" i="7"/>
  <c r="E89" i="7"/>
  <c r="J89" i="7" s="1"/>
  <c r="E88" i="7"/>
  <c r="J88" i="7" s="1"/>
  <c r="E87" i="7"/>
  <c r="J87" i="7" s="1"/>
  <c r="E86" i="7"/>
  <c r="J86" i="7" s="1"/>
  <c r="E85" i="7"/>
  <c r="J85" i="7" s="1"/>
  <c r="E84" i="7"/>
  <c r="J84" i="7" s="1"/>
  <c r="E83" i="7"/>
  <c r="J83" i="7" s="1"/>
  <c r="E82" i="7"/>
  <c r="J82" i="7" s="1"/>
  <c r="E81" i="7"/>
  <c r="J81" i="7" s="1"/>
  <c r="E80" i="7"/>
  <c r="J80" i="7" s="1"/>
  <c r="E79" i="7"/>
  <c r="J79" i="7" s="1"/>
  <c r="E78" i="7"/>
  <c r="J78" i="7" s="1"/>
  <c r="E77" i="7"/>
  <c r="J77" i="7" s="1"/>
  <c r="E76" i="7"/>
  <c r="J76" i="7" s="1"/>
  <c r="E75" i="7"/>
  <c r="J75" i="7" s="1"/>
  <c r="E74" i="7"/>
  <c r="J74" i="7" s="1"/>
  <c r="E73" i="7"/>
  <c r="J73" i="7" s="1"/>
  <c r="E72" i="7"/>
  <c r="J72" i="7" s="1"/>
  <c r="E71" i="7"/>
  <c r="J71" i="7" s="1"/>
  <c r="E70" i="7"/>
  <c r="J70" i="7" s="1"/>
  <c r="E69" i="7"/>
  <c r="J69" i="7" s="1"/>
  <c r="E68" i="7"/>
  <c r="J68" i="7" s="1"/>
  <c r="E67" i="7"/>
  <c r="J67" i="7" s="1"/>
  <c r="E66" i="7"/>
  <c r="J66" i="7" s="1"/>
  <c r="E65" i="7"/>
  <c r="J65" i="7" s="1"/>
  <c r="E64" i="7"/>
  <c r="J64" i="7" s="1"/>
  <c r="E63" i="7"/>
  <c r="J63" i="7" s="1"/>
  <c r="E62" i="7"/>
  <c r="J62" i="7" s="1"/>
  <c r="E61" i="7"/>
  <c r="J61" i="7" s="1"/>
  <c r="E60" i="7"/>
  <c r="J60" i="7" s="1"/>
  <c r="E59" i="7"/>
  <c r="J59" i="7" s="1"/>
  <c r="E58" i="7"/>
  <c r="J58" i="7" s="1"/>
  <c r="E57" i="7"/>
  <c r="J57" i="7" s="1"/>
  <c r="E56" i="7"/>
  <c r="J56" i="7" s="1"/>
  <c r="E55" i="7"/>
  <c r="J55" i="7" s="1"/>
  <c r="E54" i="7"/>
  <c r="J54" i="7" s="1"/>
  <c r="E53" i="7"/>
  <c r="J53" i="7" s="1"/>
  <c r="J52" i="7"/>
  <c r="E52" i="7"/>
  <c r="E51" i="7"/>
  <c r="J51" i="7" s="1"/>
  <c r="E50" i="7"/>
  <c r="J50" i="7" s="1"/>
  <c r="E49" i="7"/>
  <c r="J49" i="7" s="1"/>
  <c r="E48" i="7"/>
  <c r="J48" i="7" s="1"/>
  <c r="E47" i="7"/>
  <c r="J47" i="7" s="1"/>
  <c r="J46" i="7"/>
  <c r="E46" i="7"/>
  <c r="E45" i="7"/>
  <c r="J45" i="7" s="1"/>
  <c r="E44" i="7"/>
  <c r="J44" i="7" s="1"/>
  <c r="E43" i="7"/>
  <c r="J43" i="7" s="1"/>
  <c r="E42" i="7"/>
  <c r="J42" i="7" s="1"/>
  <c r="E41" i="7"/>
  <c r="J41" i="7" s="1"/>
  <c r="E40" i="7"/>
  <c r="E39" i="7"/>
  <c r="E38" i="7"/>
  <c r="E37" i="7"/>
  <c r="E36" i="7"/>
  <c r="N35" i="7"/>
  <c r="E35" i="7"/>
  <c r="I35" i="7" s="1"/>
  <c r="N34" i="7"/>
  <c r="E34" i="7"/>
  <c r="I34" i="7" s="1"/>
  <c r="N33" i="7"/>
  <c r="E33" i="7"/>
  <c r="I33" i="7" s="1"/>
  <c r="N32" i="7"/>
  <c r="E32" i="7"/>
  <c r="I32" i="7" s="1"/>
  <c r="N31" i="7"/>
  <c r="E31" i="7"/>
  <c r="I31" i="7" s="1"/>
  <c r="N30" i="7"/>
  <c r="I30" i="7"/>
  <c r="E30" i="7"/>
  <c r="N29" i="7"/>
  <c r="E29" i="7"/>
  <c r="I29" i="7" s="1"/>
  <c r="N28" i="7"/>
  <c r="E28" i="7"/>
  <c r="I28" i="7" s="1"/>
  <c r="N27" i="7"/>
  <c r="E27" i="7"/>
  <c r="I27" i="7" s="1"/>
  <c r="N26" i="7"/>
  <c r="E26" i="7"/>
  <c r="I26" i="7" s="1"/>
  <c r="N25" i="7"/>
  <c r="E25" i="7"/>
  <c r="I25" i="7" s="1"/>
  <c r="C25" i="7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K19" i="7"/>
  <c r="K20" i="7" s="1"/>
  <c r="T12" i="7" s="1"/>
  <c r="L18" i="7"/>
  <c r="T11" i="7" s="1"/>
  <c r="Y9" i="7"/>
  <c r="Y10" i="7" s="1"/>
  <c r="H9" i="7"/>
  <c r="Z8" i="7"/>
  <c r="M8" i="7"/>
  <c r="N8" i="7" s="1"/>
  <c r="B2" i="7"/>
  <c r="F38" i="4"/>
  <c r="H37" i="4"/>
  <c r="H39" i="4"/>
  <c r="M14" i="4"/>
  <c r="M11" i="4"/>
  <c r="M8" i="4"/>
  <c r="K19" i="4"/>
  <c r="K18" i="4"/>
  <c r="I34" i="4"/>
  <c r="I33" i="4"/>
  <c r="I32" i="4"/>
  <c r="I31" i="4"/>
  <c r="I30" i="4"/>
  <c r="I25" i="4"/>
  <c r="K20" i="4"/>
  <c r="P12" i="4" s="1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31" i="4"/>
  <c r="K120" i="4"/>
  <c r="K121" i="4"/>
  <c r="K122" i="4"/>
  <c r="K123" i="4"/>
  <c r="K124" i="4"/>
  <c r="K125" i="4"/>
  <c r="K126" i="4"/>
  <c r="K127" i="4"/>
  <c r="K128" i="4"/>
  <c r="K129" i="4"/>
  <c r="K130" i="4"/>
  <c r="K119" i="4"/>
  <c r="K118" i="4"/>
  <c r="K108" i="4"/>
  <c r="K109" i="4"/>
  <c r="K110" i="4"/>
  <c r="K111" i="4"/>
  <c r="K112" i="4"/>
  <c r="K113" i="4"/>
  <c r="K114" i="4"/>
  <c r="K115" i="4"/>
  <c r="K116" i="4"/>
  <c r="K117" i="4"/>
  <c r="K107" i="4"/>
  <c r="K96" i="4"/>
  <c r="K97" i="4"/>
  <c r="K98" i="4"/>
  <c r="K99" i="4"/>
  <c r="K100" i="4"/>
  <c r="K101" i="4"/>
  <c r="K102" i="4"/>
  <c r="K103" i="4"/>
  <c r="K104" i="4"/>
  <c r="K105" i="4"/>
  <c r="K106" i="4"/>
  <c r="K95" i="4"/>
  <c r="K84" i="4"/>
  <c r="K85" i="4"/>
  <c r="K86" i="4"/>
  <c r="K87" i="4"/>
  <c r="K88" i="4"/>
  <c r="K89" i="4"/>
  <c r="K90" i="4"/>
  <c r="K91" i="4"/>
  <c r="K92" i="4"/>
  <c r="K93" i="4"/>
  <c r="K94" i="4"/>
  <c r="K83" i="4"/>
  <c r="K82" i="4"/>
  <c r="K72" i="4"/>
  <c r="K73" i="4"/>
  <c r="K74" i="4"/>
  <c r="K75" i="4"/>
  <c r="K76" i="4"/>
  <c r="K77" i="4"/>
  <c r="K78" i="4"/>
  <c r="K79" i="4"/>
  <c r="K80" i="4"/>
  <c r="K81" i="4"/>
  <c r="K71" i="4"/>
  <c r="K60" i="4"/>
  <c r="K61" i="4"/>
  <c r="K62" i="4"/>
  <c r="K63" i="4"/>
  <c r="K64" i="4"/>
  <c r="K65" i="4"/>
  <c r="K66" i="4"/>
  <c r="K67" i="4"/>
  <c r="K68" i="4"/>
  <c r="K69" i="4"/>
  <c r="K70" i="4"/>
  <c r="K59" i="4"/>
  <c r="K49" i="4"/>
  <c r="K50" i="4"/>
  <c r="K51" i="4"/>
  <c r="K52" i="4"/>
  <c r="K53" i="4"/>
  <c r="K54" i="4"/>
  <c r="K55" i="4"/>
  <c r="K56" i="4"/>
  <c r="K57" i="4"/>
  <c r="K58" i="4"/>
  <c r="K47" i="4"/>
  <c r="K48" i="4"/>
  <c r="K37" i="4"/>
  <c r="K38" i="4"/>
  <c r="K39" i="4"/>
  <c r="K40" i="4"/>
  <c r="K41" i="4"/>
  <c r="K42" i="4"/>
  <c r="K43" i="4"/>
  <c r="K44" i="4"/>
  <c r="K45" i="4"/>
  <c r="K46" i="4"/>
  <c r="K36" i="4"/>
  <c r="N9" i="4"/>
  <c r="N10" i="4"/>
  <c r="N11" i="4"/>
  <c r="N12" i="4"/>
  <c r="N13" i="4"/>
  <c r="N14" i="4"/>
  <c r="N15" i="4"/>
  <c r="N16" i="4"/>
  <c r="N17" i="4"/>
  <c r="N8" i="4"/>
  <c r="H9" i="4"/>
  <c r="G25" i="4" s="1"/>
  <c r="Y9" i="4"/>
  <c r="Y10" i="4" s="1"/>
  <c r="M10" i="4" s="1"/>
  <c r="Z8" i="4"/>
  <c r="K41" i="6"/>
  <c r="F26" i="6"/>
  <c r="G40" i="6"/>
  <c r="H40" i="6" s="1"/>
  <c r="E25" i="4"/>
  <c r="E34" i="4"/>
  <c r="G25" i="6"/>
  <c r="N35" i="6"/>
  <c r="N34" i="6"/>
  <c r="N33" i="6"/>
  <c r="N32" i="6"/>
  <c r="N31" i="6"/>
  <c r="N30" i="6"/>
  <c r="N29" i="6"/>
  <c r="N28" i="6"/>
  <c r="N27" i="6"/>
  <c r="N26" i="6"/>
  <c r="N25" i="6"/>
  <c r="C25" i="6"/>
  <c r="K20" i="6"/>
  <c r="L18" i="6"/>
  <c r="H17" i="6"/>
  <c r="G17" i="6"/>
  <c r="F17" i="6"/>
  <c r="B2" i="6"/>
  <c r="N268" i="5"/>
  <c r="N269" i="5"/>
  <c r="N270" i="5"/>
  <c r="N271" i="5"/>
  <c r="N272" i="5"/>
  <c r="N273" i="5"/>
  <c r="N274" i="5"/>
  <c r="N267" i="5"/>
  <c r="Q262" i="5"/>
  <c r="Q266" i="5"/>
  <c r="N210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3" i="5"/>
  <c r="Q264" i="5"/>
  <c r="Q265" i="5"/>
  <c r="Q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5" i="5"/>
  <c r="E266" i="4"/>
  <c r="J266" i="4" s="1"/>
  <c r="E265" i="4"/>
  <c r="J265" i="4" s="1"/>
  <c r="J264" i="4"/>
  <c r="E264" i="4"/>
  <c r="E263" i="4"/>
  <c r="J263" i="4" s="1"/>
  <c r="E262" i="4"/>
  <c r="J262" i="4" s="1"/>
  <c r="E261" i="4"/>
  <c r="J261" i="4" s="1"/>
  <c r="E260" i="4"/>
  <c r="J260" i="4" s="1"/>
  <c r="E259" i="4"/>
  <c r="J259" i="4" s="1"/>
  <c r="E258" i="4"/>
  <c r="J258" i="4" s="1"/>
  <c r="E257" i="4"/>
  <c r="J257" i="4" s="1"/>
  <c r="J256" i="4"/>
  <c r="E256" i="4"/>
  <c r="E255" i="4"/>
  <c r="J255" i="4" s="1"/>
  <c r="E254" i="4"/>
  <c r="J254" i="4" s="1"/>
  <c r="E253" i="4"/>
  <c r="J253" i="4" s="1"/>
  <c r="J252" i="4"/>
  <c r="E252" i="4"/>
  <c r="E251" i="4"/>
  <c r="J251" i="4" s="1"/>
  <c r="E250" i="4"/>
  <c r="J250" i="4" s="1"/>
  <c r="E249" i="4"/>
  <c r="J249" i="4" s="1"/>
  <c r="J248" i="4"/>
  <c r="E248" i="4"/>
  <c r="E247" i="4"/>
  <c r="J247" i="4" s="1"/>
  <c r="J246" i="4"/>
  <c r="E246" i="4"/>
  <c r="E245" i="4"/>
  <c r="J245" i="4" s="1"/>
  <c r="E244" i="4"/>
  <c r="J244" i="4" s="1"/>
  <c r="E243" i="4"/>
  <c r="J243" i="4" s="1"/>
  <c r="E242" i="4"/>
  <c r="J242" i="4" s="1"/>
  <c r="E241" i="4"/>
  <c r="J241" i="4" s="1"/>
  <c r="J240" i="4"/>
  <c r="E240" i="4"/>
  <c r="E239" i="4"/>
  <c r="J239" i="4" s="1"/>
  <c r="E238" i="4"/>
  <c r="J238" i="4" s="1"/>
  <c r="E237" i="4"/>
  <c r="J237" i="4" s="1"/>
  <c r="J236" i="4"/>
  <c r="E236" i="4"/>
  <c r="E235" i="4"/>
  <c r="J235" i="4" s="1"/>
  <c r="E234" i="4"/>
  <c r="J234" i="4" s="1"/>
  <c r="E233" i="4"/>
  <c r="J233" i="4" s="1"/>
  <c r="J232" i="4"/>
  <c r="E232" i="4"/>
  <c r="E231" i="4"/>
  <c r="J231" i="4" s="1"/>
  <c r="J230" i="4"/>
  <c r="E230" i="4"/>
  <c r="E229" i="4"/>
  <c r="J229" i="4" s="1"/>
  <c r="E228" i="4"/>
  <c r="J228" i="4" s="1"/>
  <c r="E227" i="4"/>
  <c r="J227" i="4" s="1"/>
  <c r="E226" i="4"/>
  <c r="J226" i="4" s="1"/>
  <c r="E225" i="4"/>
  <c r="J225" i="4" s="1"/>
  <c r="J224" i="4"/>
  <c r="E224" i="4"/>
  <c r="E223" i="4"/>
  <c r="J223" i="4" s="1"/>
  <c r="E222" i="4"/>
  <c r="J222" i="4" s="1"/>
  <c r="E221" i="4"/>
  <c r="J221" i="4" s="1"/>
  <c r="J220" i="4"/>
  <c r="E220" i="4"/>
  <c r="E219" i="4"/>
  <c r="J219" i="4" s="1"/>
  <c r="E218" i="4"/>
  <c r="J218" i="4" s="1"/>
  <c r="E217" i="4"/>
  <c r="J217" i="4" s="1"/>
  <c r="J216" i="4"/>
  <c r="E216" i="4"/>
  <c r="E215" i="4"/>
  <c r="J215" i="4" s="1"/>
  <c r="E214" i="4"/>
  <c r="J214" i="4" s="1"/>
  <c r="E213" i="4"/>
  <c r="J213" i="4" s="1"/>
  <c r="E212" i="4"/>
  <c r="J212" i="4" s="1"/>
  <c r="E211" i="4"/>
  <c r="J211" i="4" s="1"/>
  <c r="E210" i="4"/>
  <c r="J210" i="4" s="1"/>
  <c r="E209" i="4"/>
  <c r="J209" i="4" s="1"/>
  <c r="J208" i="4"/>
  <c r="E208" i="4"/>
  <c r="E207" i="4"/>
  <c r="J207" i="4" s="1"/>
  <c r="E206" i="4"/>
  <c r="J206" i="4" s="1"/>
  <c r="E205" i="4"/>
  <c r="J205" i="4" s="1"/>
  <c r="J204" i="4"/>
  <c r="E204" i="4"/>
  <c r="E203" i="4"/>
  <c r="J203" i="4" s="1"/>
  <c r="E202" i="4"/>
  <c r="J202" i="4" s="1"/>
  <c r="E201" i="4"/>
  <c r="J201" i="4" s="1"/>
  <c r="J200" i="4"/>
  <c r="E200" i="4"/>
  <c r="E199" i="4"/>
  <c r="J199" i="4" s="1"/>
  <c r="E198" i="4"/>
  <c r="J198" i="4" s="1"/>
  <c r="E197" i="4"/>
  <c r="J197" i="4" s="1"/>
  <c r="E196" i="4"/>
  <c r="J196" i="4" s="1"/>
  <c r="E195" i="4"/>
  <c r="J195" i="4" s="1"/>
  <c r="E194" i="4"/>
  <c r="J194" i="4" s="1"/>
  <c r="E193" i="4"/>
  <c r="J193" i="4" s="1"/>
  <c r="E192" i="4"/>
  <c r="J192" i="4" s="1"/>
  <c r="E191" i="4"/>
  <c r="J191" i="4" s="1"/>
  <c r="E190" i="4"/>
  <c r="J190" i="4" s="1"/>
  <c r="E189" i="4"/>
  <c r="J189" i="4" s="1"/>
  <c r="E188" i="4"/>
  <c r="J188" i="4" s="1"/>
  <c r="E187" i="4"/>
  <c r="J187" i="4" s="1"/>
  <c r="E186" i="4"/>
  <c r="J186" i="4" s="1"/>
  <c r="E185" i="4"/>
  <c r="J185" i="4" s="1"/>
  <c r="E184" i="4"/>
  <c r="J184" i="4" s="1"/>
  <c r="E183" i="4"/>
  <c r="J183" i="4" s="1"/>
  <c r="E182" i="4"/>
  <c r="J182" i="4" s="1"/>
  <c r="E181" i="4"/>
  <c r="J181" i="4" s="1"/>
  <c r="J180" i="4"/>
  <c r="E180" i="4"/>
  <c r="E179" i="4"/>
  <c r="J179" i="4" s="1"/>
  <c r="E178" i="4"/>
  <c r="J178" i="4" s="1"/>
  <c r="E177" i="4"/>
  <c r="J177" i="4" s="1"/>
  <c r="J176" i="4"/>
  <c r="E176" i="4"/>
  <c r="E175" i="4"/>
  <c r="J175" i="4" s="1"/>
  <c r="E174" i="4"/>
  <c r="J174" i="4" s="1"/>
  <c r="E173" i="4"/>
  <c r="J173" i="4" s="1"/>
  <c r="J172" i="4"/>
  <c r="E172" i="4"/>
  <c r="E171" i="4"/>
  <c r="J171" i="4" s="1"/>
  <c r="E170" i="4"/>
  <c r="J170" i="4" s="1"/>
  <c r="E169" i="4"/>
  <c r="J169" i="4" s="1"/>
  <c r="E168" i="4"/>
  <c r="J168" i="4" s="1"/>
  <c r="E167" i="4"/>
  <c r="J167" i="4" s="1"/>
  <c r="E166" i="4"/>
  <c r="J166" i="4" s="1"/>
  <c r="E165" i="4"/>
  <c r="J165" i="4" s="1"/>
  <c r="J164" i="4"/>
  <c r="E164" i="4"/>
  <c r="E163" i="4"/>
  <c r="J163" i="4" s="1"/>
  <c r="E162" i="4"/>
  <c r="J162" i="4" s="1"/>
  <c r="E161" i="4"/>
  <c r="J161" i="4" s="1"/>
  <c r="J160" i="4"/>
  <c r="E160" i="4"/>
  <c r="E159" i="4"/>
  <c r="J159" i="4" s="1"/>
  <c r="E158" i="4"/>
  <c r="J158" i="4" s="1"/>
  <c r="E157" i="4"/>
  <c r="J157" i="4" s="1"/>
  <c r="J156" i="4"/>
  <c r="E156" i="4"/>
  <c r="E155" i="4"/>
  <c r="J155" i="4" s="1"/>
  <c r="E154" i="4"/>
  <c r="J154" i="4" s="1"/>
  <c r="E153" i="4"/>
  <c r="J153" i="4" s="1"/>
  <c r="E152" i="4"/>
  <c r="J152" i="4" s="1"/>
  <c r="E151" i="4"/>
  <c r="J151" i="4" s="1"/>
  <c r="E150" i="4"/>
  <c r="J150" i="4" s="1"/>
  <c r="E149" i="4"/>
  <c r="J149" i="4" s="1"/>
  <c r="J148" i="4"/>
  <c r="E148" i="4"/>
  <c r="E147" i="4"/>
  <c r="J147" i="4" s="1"/>
  <c r="E146" i="4"/>
  <c r="J146" i="4" s="1"/>
  <c r="E145" i="4"/>
  <c r="J145" i="4" s="1"/>
  <c r="J144" i="4"/>
  <c r="E144" i="4"/>
  <c r="E143" i="4"/>
  <c r="J143" i="4" s="1"/>
  <c r="E142" i="4"/>
  <c r="J142" i="4" s="1"/>
  <c r="E141" i="4"/>
  <c r="J141" i="4" s="1"/>
  <c r="J140" i="4"/>
  <c r="E140" i="4"/>
  <c r="E139" i="4"/>
  <c r="J139" i="4" s="1"/>
  <c r="E138" i="4"/>
  <c r="J138" i="4" s="1"/>
  <c r="E137" i="4"/>
  <c r="J137" i="4" s="1"/>
  <c r="E136" i="4"/>
  <c r="J136" i="4" s="1"/>
  <c r="E135" i="4"/>
  <c r="J135" i="4" s="1"/>
  <c r="E134" i="4"/>
  <c r="J134" i="4" s="1"/>
  <c r="E133" i="4"/>
  <c r="J133" i="4" s="1"/>
  <c r="J132" i="4"/>
  <c r="E132" i="4"/>
  <c r="E131" i="4"/>
  <c r="J131" i="4" s="1"/>
  <c r="E130" i="4"/>
  <c r="J130" i="4" s="1"/>
  <c r="E129" i="4"/>
  <c r="J129" i="4" s="1"/>
  <c r="J128" i="4"/>
  <c r="E128" i="4"/>
  <c r="E127" i="4"/>
  <c r="J127" i="4" s="1"/>
  <c r="E126" i="4"/>
  <c r="J126" i="4" s="1"/>
  <c r="E125" i="4"/>
  <c r="J125" i="4" s="1"/>
  <c r="J124" i="4"/>
  <c r="E124" i="4"/>
  <c r="E123" i="4"/>
  <c r="J123" i="4" s="1"/>
  <c r="E122" i="4"/>
  <c r="J122" i="4" s="1"/>
  <c r="E121" i="4"/>
  <c r="J121" i="4" s="1"/>
  <c r="E120" i="4"/>
  <c r="J120" i="4" s="1"/>
  <c r="E119" i="4"/>
  <c r="J119" i="4" s="1"/>
  <c r="E118" i="4"/>
  <c r="J118" i="4" s="1"/>
  <c r="E117" i="4"/>
  <c r="J117" i="4" s="1"/>
  <c r="J116" i="4"/>
  <c r="E116" i="4"/>
  <c r="E115" i="4"/>
  <c r="J115" i="4" s="1"/>
  <c r="E114" i="4"/>
  <c r="J114" i="4" s="1"/>
  <c r="E113" i="4"/>
  <c r="J113" i="4" s="1"/>
  <c r="J112" i="4"/>
  <c r="E112" i="4"/>
  <c r="E111" i="4"/>
  <c r="J111" i="4" s="1"/>
  <c r="E110" i="4"/>
  <c r="J110" i="4" s="1"/>
  <c r="E109" i="4"/>
  <c r="J109" i="4" s="1"/>
  <c r="J108" i="4"/>
  <c r="E108" i="4"/>
  <c r="E107" i="4"/>
  <c r="J107" i="4" s="1"/>
  <c r="J106" i="4"/>
  <c r="E106" i="4"/>
  <c r="E105" i="4"/>
  <c r="J105" i="4" s="1"/>
  <c r="E104" i="4"/>
  <c r="J104" i="4" s="1"/>
  <c r="E103" i="4"/>
  <c r="J103" i="4" s="1"/>
  <c r="E102" i="4"/>
  <c r="J102" i="4" s="1"/>
  <c r="E101" i="4"/>
  <c r="J101" i="4" s="1"/>
  <c r="J100" i="4"/>
  <c r="E100" i="4"/>
  <c r="E99" i="4"/>
  <c r="J99" i="4" s="1"/>
  <c r="E98" i="4"/>
  <c r="J98" i="4" s="1"/>
  <c r="E97" i="4"/>
  <c r="J97" i="4" s="1"/>
  <c r="E96" i="4"/>
  <c r="J96" i="4" s="1"/>
  <c r="J95" i="4"/>
  <c r="E95" i="4"/>
  <c r="E94" i="4"/>
  <c r="J94" i="4" s="1"/>
  <c r="E93" i="4"/>
  <c r="J93" i="4" s="1"/>
  <c r="E92" i="4"/>
  <c r="J92" i="4" s="1"/>
  <c r="J91" i="4"/>
  <c r="E91" i="4"/>
  <c r="E90" i="4"/>
  <c r="J90" i="4" s="1"/>
  <c r="E89" i="4"/>
  <c r="J89" i="4" s="1"/>
  <c r="E88" i="4"/>
  <c r="J88" i="4" s="1"/>
  <c r="J87" i="4"/>
  <c r="E87" i="4"/>
  <c r="E86" i="4"/>
  <c r="J86" i="4" s="1"/>
  <c r="J85" i="4"/>
  <c r="E85" i="4"/>
  <c r="E84" i="4"/>
  <c r="J84" i="4" s="1"/>
  <c r="E83" i="4"/>
  <c r="J83" i="4" s="1"/>
  <c r="E82" i="4"/>
  <c r="J82" i="4" s="1"/>
  <c r="E81" i="4"/>
  <c r="J81" i="4" s="1"/>
  <c r="E80" i="4"/>
  <c r="J80" i="4" s="1"/>
  <c r="J79" i="4"/>
  <c r="E79" i="4"/>
  <c r="E78" i="4"/>
  <c r="J78" i="4" s="1"/>
  <c r="E77" i="4"/>
  <c r="J77" i="4" s="1"/>
  <c r="E76" i="4"/>
  <c r="J76" i="4" s="1"/>
  <c r="J75" i="4"/>
  <c r="E75" i="4"/>
  <c r="J74" i="4"/>
  <c r="E74" i="4"/>
  <c r="E73" i="4"/>
  <c r="J73" i="4" s="1"/>
  <c r="E72" i="4"/>
  <c r="J72" i="4" s="1"/>
  <c r="E71" i="4"/>
  <c r="J71" i="4" s="1"/>
  <c r="E70" i="4"/>
  <c r="J70" i="4" s="1"/>
  <c r="J69" i="4"/>
  <c r="E69" i="4"/>
  <c r="E68" i="4"/>
  <c r="J68" i="4" s="1"/>
  <c r="E67" i="4"/>
  <c r="J67" i="4" s="1"/>
  <c r="E66" i="4"/>
  <c r="J66" i="4" s="1"/>
  <c r="J65" i="4"/>
  <c r="E65" i="4"/>
  <c r="E64" i="4"/>
  <c r="J64" i="4" s="1"/>
  <c r="E63" i="4"/>
  <c r="J63" i="4" s="1"/>
  <c r="E62" i="4"/>
  <c r="J62" i="4" s="1"/>
  <c r="E61" i="4"/>
  <c r="J61" i="4" s="1"/>
  <c r="E60" i="4"/>
  <c r="J60" i="4" s="1"/>
  <c r="J59" i="4"/>
  <c r="E59" i="4"/>
  <c r="E58" i="4"/>
  <c r="J58" i="4" s="1"/>
  <c r="J57" i="4"/>
  <c r="E57" i="4"/>
  <c r="E56" i="4"/>
  <c r="J56" i="4" s="1"/>
  <c r="J55" i="4"/>
  <c r="E55" i="4"/>
  <c r="E54" i="4"/>
  <c r="J54" i="4" s="1"/>
  <c r="E53" i="4"/>
  <c r="J53" i="4" s="1"/>
  <c r="E52" i="4"/>
  <c r="J52" i="4" s="1"/>
  <c r="E51" i="4"/>
  <c r="J51" i="4" s="1"/>
  <c r="J50" i="4"/>
  <c r="E50" i="4"/>
  <c r="E49" i="4"/>
  <c r="J49" i="4" s="1"/>
  <c r="E48" i="4"/>
  <c r="J48" i="4" s="1"/>
  <c r="J47" i="4"/>
  <c r="E47" i="4"/>
  <c r="E46" i="4"/>
  <c r="J46" i="4" s="1"/>
  <c r="J45" i="4"/>
  <c r="E45" i="4"/>
  <c r="E44" i="4"/>
  <c r="J44" i="4" s="1"/>
  <c r="E43" i="4"/>
  <c r="J43" i="4" s="1"/>
  <c r="J42" i="4"/>
  <c r="E42" i="4"/>
  <c r="J41" i="4"/>
  <c r="E41" i="4"/>
  <c r="E40" i="4"/>
  <c r="E39" i="4"/>
  <c r="E38" i="4"/>
  <c r="E37" i="4"/>
  <c r="E36" i="4"/>
  <c r="N35" i="4"/>
  <c r="E35" i="4"/>
  <c r="I35" i="4" s="1"/>
  <c r="N34" i="4"/>
  <c r="N33" i="4"/>
  <c r="E33" i="4"/>
  <c r="N32" i="4"/>
  <c r="E32" i="4"/>
  <c r="N31" i="4"/>
  <c r="E31" i="4"/>
  <c r="N30" i="4"/>
  <c r="E30" i="4"/>
  <c r="N29" i="4"/>
  <c r="E29" i="4"/>
  <c r="I29" i="4" s="1"/>
  <c r="N28" i="4"/>
  <c r="E28" i="4"/>
  <c r="I28" i="4" s="1"/>
  <c r="N27" i="4"/>
  <c r="E27" i="4"/>
  <c r="I27" i="4" s="1"/>
  <c r="N26" i="4"/>
  <c r="E26" i="4"/>
  <c r="I26" i="4" s="1"/>
  <c r="N25" i="4"/>
  <c r="C25" i="4"/>
  <c r="C26" i="4" s="1"/>
  <c r="L18" i="4"/>
  <c r="T11" i="4" s="1"/>
  <c r="B2" i="4"/>
  <c r="E266" i="5"/>
  <c r="J266" i="5" s="1"/>
  <c r="E265" i="5"/>
  <c r="J265" i="5" s="1"/>
  <c r="E264" i="5"/>
  <c r="J264" i="5" s="1"/>
  <c r="E263" i="5"/>
  <c r="J263" i="5" s="1"/>
  <c r="E262" i="5"/>
  <c r="J262" i="5" s="1"/>
  <c r="E261" i="5"/>
  <c r="J261" i="5" s="1"/>
  <c r="J260" i="5"/>
  <c r="E260" i="5"/>
  <c r="J259" i="5"/>
  <c r="E259" i="5"/>
  <c r="E258" i="5"/>
  <c r="J258" i="5" s="1"/>
  <c r="E257" i="5"/>
  <c r="J257" i="5" s="1"/>
  <c r="J256" i="5"/>
  <c r="E256" i="5"/>
  <c r="E255" i="5"/>
  <c r="J255" i="5" s="1"/>
  <c r="E254" i="5"/>
  <c r="J254" i="5" s="1"/>
  <c r="E253" i="5"/>
  <c r="J253" i="5" s="1"/>
  <c r="J252" i="5"/>
  <c r="E252" i="5"/>
  <c r="E251" i="5"/>
  <c r="J251" i="5" s="1"/>
  <c r="E250" i="5"/>
  <c r="J250" i="5" s="1"/>
  <c r="E249" i="5"/>
  <c r="J249" i="5" s="1"/>
  <c r="E248" i="5"/>
  <c r="J248" i="5" s="1"/>
  <c r="E247" i="5"/>
  <c r="J247" i="5" s="1"/>
  <c r="E246" i="5"/>
  <c r="J246" i="5" s="1"/>
  <c r="E245" i="5"/>
  <c r="J245" i="5" s="1"/>
  <c r="E244" i="5"/>
  <c r="J244" i="5" s="1"/>
  <c r="E243" i="5"/>
  <c r="J243" i="5" s="1"/>
  <c r="E242" i="5"/>
  <c r="J242" i="5" s="1"/>
  <c r="J241" i="5"/>
  <c r="E241" i="5"/>
  <c r="E240" i="5"/>
  <c r="J240" i="5" s="1"/>
  <c r="E239" i="5"/>
  <c r="J239" i="5" s="1"/>
  <c r="E238" i="5"/>
  <c r="J238" i="5" s="1"/>
  <c r="J237" i="5"/>
  <c r="E237" i="5"/>
  <c r="J236" i="5"/>
  <c r="E236" i="5"/>
  <c r="E235" i="5"/>
  <c r="J235" i="5" s="1"/>
  <c r="E234" i="5"/>
  <c r="J234" i="5" s="1"/>
  <c r="J233" i="5"/>
  <c r="E233" i="5"/>
  <c r="J232" i="5"/>
  <c r="E232" i="5"/>
  <c r="E231" i="5"/>
  <c r="J231" i="5" s="1"/>
  <c r="E230" i="5"/>
  <c r="J230" i="5" s="1"/>
  <c r="E229" i="5"/>
  <c r="J229" i="5" s="1"/>
  <c r="J228" i="5"/>
  <c r="E228" i="5"/>
  <c r="E227" i="5"/>
  <c r="J227" i="5" s="1"/>
  <c r="E226" i="5"/>
  <c r="J226" i="5" s="1"/>
  <c r="E225" i="5"/>
  <c r="J225" i="5" s="1"/>
  <c r="E224" i="5"/>
  <c r="J224" i="5" s="1"/>
  <c r="J223" i="5"/>
  <c r="E223" i="5"/>
  <c r="J222" i="5"/>
  <c r="E222" i="5"/>
  <c r="E221" i="5"/>
  <c r="J221" i="5" s="1"/>
  <c r="E220" i="5"/>
  <c r="J220" i="5" s="1"/>
  <c r="E219" i="5"/>
  <c r="J219" i="5" s="1"/>
  <c r="E218" i="5"/>
  <c r="J218" i="5" s="1"/>
  <c r="E217" i="5"/>
  <c r="J217" i="5" s="1"/>
  <c r="E216" i="5"/>
  <c r="J216" i="5" s="1"/>
  <c r="E215" i="5"/>
  <c r="J215" i="5" s="1"/>
  <c r="E214" i="5"/>
  <c r="J214" i="5" s="1"/>
  <c r="E213" i="5"/>
  <c r="J213" i="5" s="1"/>
  <c r="J212" i="5"/>
  <c r="E212" i="5"/>
  <c r="J211" i="5"/>
  <c r="E211" i="5"/>
  <c r="E210" i="5"/>
  <c r="J210" i="5" s="1"/>
  <c r="E209" i="5"/>
  <c r="J209" i="5" s="1"/>
  <c r="E208" i="5"/>
  <c r="J208" i="5" s="1"/>
  <c r="E207" i="5"/>
  <c r="J207" i="5" s="1"/>
  <c r="E206" i="5"/>
  <c r="J206" i="5" s="1"/>
  <c r="E205" i="5"/>
  <c r="J205" i="5" s="1"/>
  <c r="J204" i="5"/>
  <c r="E204" i="5"/>
  <c r="E203" i="5"/>
  <c r="J203" i="5" s="1"/>
  <c r="E202" i="5"/>
  <c r="J202" i="5" s="1"/>
  <c r="E201" i="5"/>
  <c r="J201" i="5" s="1"/>
  <c r="E200" i="5"/>
  <c r="J200" i="5" s="1"/>
  <c r="E199" i="5"/>
  <c r="J199" i="5" s="1"/>
  <c r="E198" i="5"/>
  <c r="J198" i="5" s="1"/>
  <c r="E197" i="5"/>
  <c r="J197" i="5" s="1"/>
  <c r="E196" i="5"/>
  <c r="J196" i="5" s="1"/>
  <c r="E195" i="5"/>
  <c r="J195" i="5" s="1"/>
  <c r="E194" i="5"/>
  <c r="J194" i="5" s="1"/>
  <c r="J193" i="5"/>
  <c r="E193" i="5"/>
  <c r="E192" i="5"/>
  <c r="J192" i="5" s="1"/>
  <c r="E191" i="5"/>
  <c r="J191" i="5" s="1"/>
  <c r="E190" i="5"/>
  <c r="J190" i="5" s="1"/>
  <c r="E189" i="5"/>
  <c r="J189" i="5" s="1"/>
  <c r="J188" i="5"/>
  <c r="E188" i="5"/>
  <c r="J187" i="5"/>
  <c r="E187" i="5"/>
  <c r="E186" i="5"/>
  <c r="J186" i="5" s="1"/>
  <c r="E185" i="5"/>
  <c r="J185" i="5" s="1"/>
  <c r="E184" i="5"/>
  <c r="J184" i="5" s="1"/>
  <c r="J183" i="5"/>
  <c r="E183" i="5"/>
  <c r="J182" i="5"/>
  <c r="E182" i="5"/>
  <c r="J181" i="5"/>
  <c r="E181" i="5"/>
  <c r="E180" i="5"/>
  <c r="J180" i="5" s="1"/>
  <c r="J179" i="5"/>
  <c r="E179" i="5"/>
  <c r="E178" i="5"/>
  <c r="J178" i="5" s="1"/>
  <c r="E177" i="5"/>
  <c r="J177" i="5" s="1"/>
  <c r="E176" i="5"/>
  <c r="J176" i="5" s="1"/>
  <c r="E175" i="5"/>
  <c r="J175" i="5" s="1"/>
  <c r="E174" i="5"/>
  <c r="J174" i="5" s="1"/>
  <c r="E173" i="5"/>
  <c r="J173" i="5" s="1"/>
  <c r="J172" i="5"/>
  <c r="E172" i="5"/>
  <c r="J171" i="5"/>
  <c r="E171" i="5"/>
  <c r="E170" i="5"/>
  <c r="J170" i="5" s="1"/>
  <c r="E169" i="5"/>
  <c r="J169" i="5" s="1"/>
  <c r="J168" i="5"/>
  <c r="E168" i="5"/>
  <c r="J167" i="5"/>
  <c r="E167" i="5"/>
  <c r="E166" i="5"/>
  <c r="J166" i="5" s="1"/>
  <c r="E165" i="5"/>
  <c r="J165" i="5" s="1"/>
  <c r="E164" i="5"/>
  <c r="J164" i="5" s="1"/>
  <c r="E163" i="5"/>
  <c r="J163" i="5" s="1"/>
  <c r="E162" i="5"/>
  <c r="J162" i="5" s="1"/>
  <c r="J161" i="5"/>
  <c r="E161" i="5"/>
  <c r="E160" i="5"/>
  <c r="J160" i="5" s="1"/>
  <c r="E159" i="5"/>
  <c r="J159" i="5" s="1"/>
  <c r="E158" i="5"/>
  <c r="J158" i="5" s="1"/>
  <c r="E157" i="5"/>
  <c r="J157" i="5" s="1"/>
  <c r="J156" i="5"/>
  <c r="E156" i="5"/>
  <c r="E155" i="5"/>
  <c r="J155" i="5" s="1"/>
  <c r="E154" i="5"/>
  <c r="J154" i="5" s="1"/>
  <c r="E153" i="5"/>
  <c r="J153" i="5" s="1"/>
  <c r="E152" i="5"/>
  <c r="J152" i="5" s="1"/>
  <c r="J151" i="5"/>
  <c r="E151" i="5"/>
  <c r="E150" i="5"/>
  <c r="J150" i="5" s="1"/>
  <c r="E149" i="5"/>
  <c r="J149" i="5" s="1"/>
  <c r="J148" i="5"/>
  <c r="E148" i="5"/>
  <c r="J147" i="5"/>
  <c r="E147" i="5"/>
  <c r="E146" i="5"/>
  <c r="J146" i="5" s="1"/>
  <c r="E145" i="5"/>
  <c r="J145" i="5" s="1"/>
  <c r="E144" i="5"/>
  <c r="J144" i="5" s="1"/>
  <c r="J143" i="5"/>
  <c r="E143" i="5"/>
  <c r="J142" i="5"/>
  <c r="E142" i="5"/>
  <c r="E141" i="5"/>
  <c r="J141" i="5" s="1"/>
  <c r="E140" i="5"/>
  <c r="J140" i="5" s="1"/>
  <c r="E139" i="5"/>
  <c r="J139" i="5" s="1"/>
  <c r="E138" i="5"/>
  <c r="J138" i="5" s="1"/>
  <c r="E137" i="5"/>
  <c r="J137" i="5" s="1"/>
  <c r="E136" i="5"/>
  <c r="J136" i="5" s="1"/>
  <c r="E135" i="5"/>
  <c r="J135" i="5" s="1"/>
  <c r="E134" i="5"/>
  <c r="J134" i="5" s="1"/>
  <c r="E133" i="5"/>
  <c r="J133" i="5" s="1"/>
  <c r="E132" i="5"/>
  <c r="J132" i="5" s="1"/>
  <c r="E131" i="5"/>
  <c r="J131" i="5" s="1"/>
  <c r="E130" i="5"/>
  <c r="J130" i="5" s="1"/>
  <c r="J129" i="5"/>
  <c r="E129" i="5"/>
  <c r="E128" i="5"/>
  <c r="J128" i="5" s="1"/>
  <c r="E127" i="5"/>
  <c r="J127" i="5" s="1"/>
  <c r="E126" i="5"/>
  <c r="J126" i="5" s="1"/>
  <c r="E125" i="5"/>
  <c r="J125" i="5" s="1"/>
  <c r="E124" i="5"/>
  <c r="J124" i="5" s="1"/>
  <c r="J123" i="5"/>
  <c r="E123" i="5"/>
  <c r="E122" i="5"/>
  <c r="J122" i="5" s="1"/>
  <c r="E121" i="5"/>
  <c r="J121" i="5" s="1"/>
  <c r="J120" i="5"/>
  <c r="E120" i="5"/>
  <c r="J119" i="5"/>
  <c r="E119" i="5"/>
  <c r="J118" i="5"/>
  <c r="E118" i="5"/>
  <c r="E117" i="5"/>
  <c r="J117" i="5" s="1"/>
  <c r="J116" i="5"/>
  <c r="E116" i="5"/>
  <c r="J115" i="5"/>
  <c r="E115" i="5"/>
  <c r="E114" i="5"/>
  <c r="J114" i="5" s="1"/>
  <c r="E113" i="5"/>
  <c r="J113" i="5" s="1"/>
  <c r="E112" i="5"/>
  <c r="J112" i="5" s="1"/>
  <c r="J111" i="5"/>
  <c r="E111" i="5"/>
  <c r="J110" i="5"/>
  <c r="E110" i="5"/>
  <c r="J109" i="5"/>
  <c r="E109" i="5"/>
  <c r="E108" i="5"/>
  <c r="J108" i="5" s="1"/>
  <c r="J107" i="5"/>
  <c r="E107" i="5"/>
  <c r="E106" i="5"/>
  <c r="J106" i="5" s="1"/>
  <c r="E105" i="5"/>
  <c r="J105" i="5" s="1"/>
  <c r="J104" i="5"/>
  <c r="E104" i="5"/>
  <c r="E103" i="5"/>
  <c r="J103" i="5" s="1"/>
  <c r="E102" i="5"/>
  <c r="J102" i="5" s="1"/>
  <c r="E101" i="5"/>
  <c r="J101" i="5" s="1"/>
  <c r="E100" i="5"/>
  <c r="J100" i="5" s="1"/>
  <c r="E99" i="5"/>
  <c r="J99" i="5" s="1"/>
  <c r="E98" i="5"/>
  <c r="J98" i="5" s="1"/>
  <c r="J97" i="5"/>
  <c r="E97" i="5"/>
  <c r="J96" i="5"/>
  <c r="E96" i="5"/>
  <c r="J95" i="5"/>
  <c r="E95" i="5"/>
  <c r="E94" i="5"/>
  <c r="J94" i="5" s="1"/>
  <c r="E93" i="5"/>
  <c r="J93" i="5" s="1"/>
  <c r="E92" i="5"/>
  <c r="J92" i="5" s="1"/>
  <c r="J91" i="5"/>
  <c r="E91" i="5"/>
  <c r="J90" i="5"/>
  <c r="E90" i="5"/>
  <c r="E89" i="5"/>
  <c r="J89" i="5" s="1"/>
  <c r="E88" i="5"/>
  <c r="J88" i="5" s="1"/>
  <c r="E87" i="5"/>
  <c r="J87" i="5" s="1"/>
  <c r="E86" i="5"/>
  <c r="J86" i="5" s="1"/>
  <c r="E85" i="5"/>
  <c r="J85" i="5" s="1"/>
  <c r="E84" i="5"/>
  <c r="J84" i="5" s="1"/>
  <c r="J83" i="5"/>
  <c r="E83" i="5"/>
  <c r="E82" i="5"/>
  <c r="J82" i="5" s="1"/>
  <c r="E81" i="5"/>
  <c r="J81" i="5" s="1"/>
  <c r="E80" i="5"/>
  <c r="J80" i="5" s="1"/>
  <c r="E79" i="5"/>
  <c r="J79" i="5" s="1"/>
  <c r="E78" i="5"/>
  <c r="J78" i="5" s="1"/>
  <c r="E77" i="5"/>
  <c r="J77" i="5" s="1"/>
  <c r="E76" i="5"/>
  <c r="J76" i="5" s="1"/>
  <c r="E75" i="5"/>
  <c r="J75" i="5" s="1"/>
  <c r="E74" i="5"/>
  <c r="J74" i="5" s="1"/>
  <c r="E73" i="5"/>
  <c r="J73" i="5" s="1"/>
  <c r="E72" i="5"/>
  <c r="J72" i="5" s="1"/>
  <c r="E71" i="5"/>
  <c r="J71" i="5" s="1"/>
  <c r="E70" i="5"/>
  <c r="J70" i="5" s="1"/>
  <c r="E69" i="5"/>
  <c r="J69" i="5" s="1"/>
  <c r="E68" i="5"/>
  <c r="J68" i="5" s="1"/>
  <c r="E67" i="5"/>
  <c r="J67" i="5" s="1"/>
  <c r="E66" i="5"/>
  <c r="J66" i="5" s="1"/>
  <c r="E65" i="5"/>
  <c r="J65" i="5" s="1"/>
  <c r="E64" i="5"/>
  <c r="J64" i="5" s="1"/>
  <c r="E63" i="5"/>
  <c r="J63" i="5" s="1"/>
  <c r="E62" i="5"/>
  <c r="J62" i="5" s="1"/>
  <c r="E61" i="5"/>
  <c r="J61" i="5" s="1"/>
  <c r="E60" i="5"/>
  <c r="J60" i="5" s="1"/>
  <c r="E59" i="5"/>
  <c r="J59" i="5" s="1"/>
  <c r="E58" i="5"/>
  <c r="J58" i="5" s="1"/>
  <c r="E57" i="5"/>
  <c r="J57" i="5" s="1"/>
  <c r="E56" i="5"/>
  <c r="J56" i="5" s="1"/>
  <c r="E55" i="5"/>
  <c r="J55" i="5" s="1"/>
  <c r="E54" i="5"/>
  <c r="J54" i="5" s="1"/>
  <c r="E53" i="5"/>
  <c r="J53" i="5" s="1"/>
  <c r="E52" i="5"/>
  <c r="J52" i="5" s="1"/>
  <c r="E51" i="5"/>
  <c r="J51" i="5" s="1"/>
  <c r="E50" i="5"/>
  <c r="J50" i="5" s="1"/>
  <c r="E49" i="5"/>
  <c r="J49" i="5" s="1"/>
  <c r="E48" i="5"/>
  <c r="J48" i="5" s="1"/>
  <c r="E47" i="5"/>
  <c r="J47" i="5" s="1"/>
  <c r="E46" i="5"/>
  <c r="J46" i="5" s="1"/>
  <c r="E45" i="5"/>
  <c r="J45" i="5" s="1"/>
  <c r="E44" i="5"/>
  <c r="J44" i="5" s="1"/>
  <c r="E43" i="5"/>
  <c r="J43" i="5" s="1"/>
  <c r="E42" i="5"/>
  <c r="J42" i="5" s="1"/>
  <c r="E41" i="5"/>
  <c r="J41" i="5" s="1"/>
  <c r="E40" i="5"/>
  <c r="E39" i="5"/>
  <c r="E38" i="5"/>
  <c r="E37" i="5"/>
  <c r="E36" i="5"/>
  <c r="E35" i="5"/>
  <c r="I35" i="5" s="1"/>
  <c r="E34" i="5"/>
  <c r="I34" i="5" s="1"/>
  <c r="E33" i="5"/>
  <c r="I33" i="5" s="1"/>
  <c r="E32" i="5"/>
  <c r="I32" i="5" s="1"/>
  <c r="E31" i="5"/>
  <c r="I31" i="5" s="1"/>
  <c r="E30" i="5"/>
  <c r="I30" i="5" s="1"/>
  <c r="E29" i="5"/>
  <c r="I29" i="5" s="1"/>
  <c r="E28" i="5"/>
  <c r="I28" i="5" s="1"/>
  <c r="I27" i="5"/>
  <c r="E27" i="5"/>
  <c r="I26" i="5"/>
  <c r="E26" i="5"/>
  <c r="G25" i="5"/>
  <c r="F26" i="5" s="1"/>
  <c r="E25" i="5"/>
  <c r="I25" i="5" s="1"/>
  <c r="C25" i="5"/>
  <c r="K20" i="5"/>
  <c r="K130" i="5" s="1"/>
  <c r="L18" i="5"/>
  <c r="H17" i="5"/>
  <c r="G17" i="5"/>
  <c r="F17" i="5"/>
  <c r="S12" i="5"/>
  <c r="O12" i="5"/>
  <c r="S11" i="5"/>
  <c r="K9" i="5"/>
  <c r="B2" i="5"/>
  <c r="S11" i="6" l="1"/>
  <c r="K9" i="6"/>
  <c r="M47" i="6" s="1"/>
  <c r="K47" i="6" s="1"/>
  <c r="T13" i="7"/>
  <c r="K267" i="7" s="1"/>
  <c r="N267" i="7" s="1"/>
  <c r="Z9" i="7"/>
  <c r="H10" i="7"/>
  <c r="P12" i="7"/>
  <c r="K46" i="7"/>
  <c r="N46" i="7" s="1"/>
  <c r="K38" i="7"/>
  <c r="J38" i="7" s="1"/>
  <c r="N38" i="7" s="1"/>
  <c r="K45" i="7"/>
  <c r="K41" i="7"/>
  <c r="N41" i="7" s="1"/>
  <c r="K37" i="7"/>
  <c r="J37" i="7" s="1"/>
  <c r="N37" i="7" s="1"/>
  <c r="K44" i="7"/>
  <c r="N44" i="7" s="1"/>
  <c r="K36" i="7"/>
  <c r="J36" i="7" s="1"/>
  <c r="N36" i="7" s="1"/>
  <c r="K42" i="7"/>
  <c r="N42" i="7" s="1"/>
  <c r="K39" i="7"/>
  <c r="Z10" i="7"/>
  <c r="Y11" i="7"/>
  <c r="M10" i="7"/>
  <c r="N10" i="7" s="1"/>
  <c r="K43" i="7"/>
  <c r="N43" i="7" s="1"/>
  <c r="I36" i="7"/>
  <c r="K40" i="7"/>
  <c r="N45" i="7"/>
  <c r="G25" i="7"/>
  <c r="F26" i="7" s="1"/>
  <c r="M9" i="7"/>
  <c r="T12" i="4"/>
  <c r="T13" i="4" s="1"/>
  <c r="J37" i="4"/>
  <c r="N37" i="4" s="1"/>
  <c r="M9" i="4"/>
  <c r="K9" i="4" s="1"/>
  <c r="K10" i="4" s="1"/>
  <c r="H10" i="4"/>
  <c r="Y11" i="4"/>
  <c r="Z10" i="4"/>
  <c r="Z9" i="4"/>
  <c r="C27" i="4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F26" i="4"/>
  <c r="G26" i="4" s="1"/>
  <c r="H26" i="4" s="1"/>
  <c r="F27" i="4" s="1"/>
  <c r="H25" i="4"/>
  <c r="N52" i="4"/>
  <c r="N82" i="4"/>
  <c r="N105" i="4"/>
  <c r="N68" i="4"/>
  <c r="N76" i="4"/>
  <c r="N123" i="4"/>
  <c r="N50" i="4"/>
  <c r="N107" i="4"/>
  <c r="N84" i="4"/>
  <c r="N58" i="4"/>
  <c r="N66" i="4"/>
  <c r="N153" i="4"/>
  <c r="N92" i="4"/>
  <c r="N74" i="4"/>
  <c r="N44" i="4"/>
  <c r="N42" i="4"/>
  <c r="N90" i="4"/>
  <c r="N60" i="4"/>
  <c r="I25" i="6"/>
  <c r="M52" i="6"/>
  <c r="K52" i="6" s="1"/>
  <c r="M51" i="6"/>
  <c r="K51" i="6" s="1"/>
  <c r="O12" i="6"/>
  <c r="M50" i="6"/>
  <c r="K50" i="6" s="1"/>
  <c r="M49" i="6"/>
  <c r="K49" i="6" s="1"/>
  <c r="M56" i="6"/>
  <c r="K56" i="6" s="1"/>
  <c r="M57" i="6"/>
  <c r="K57" i="6" s="1"/>
  <c r="K40" i="6"/>
  <c r="M55" i="6"/>
  <c r="M58" i="6"/>
  <c r="K46" i="6"/>
  <c r="K44" i="6"/>
  <c r="K39" i="6"/>
  <c r="K55" i="6"/>
  <c r="K38" i="6"/>
  <c r="K42" i="6"/>
  <c r="K37" i="6"/>
  <c r="K45" i="6"/>
  <c r="K36" i="6"/>
  <c r="J36" i="6" s="1"/>
  <c r="N36" i="6" s="1"/>
  <c r="K43" i="6"/>
  <c r="N47" i="4"/>
  <c r="N55" i="4"/>
  <c r="N63" i="4"/>
  <c r="N71" i="4"/>
  <c r="N79" i="4"/>
  <c r="N87" i="4"/>
  <c r="N95" i="4"/>
  <c r="N99" i="4"/>
  <c r="N111" i="4"/>
  <c r="N129" i="4"/>
  <c r="N135" i="4"/>
  <c r="N147" i="4"/>
  <c r="N41" i="4"/>
  <c r="N49" i="4"/>
  <c r="N57" i="4"/>
  <c r="N65" i="4"/>
  <c r="N73" i="4"/>
  <c r="N81" i="4"/>
  <c r="N89" i="4"/>
  <c r="N97" i="4"/>
  <c r="N145" i="4"/>
  <c r="N148" i="4"/>
  <c r="N140" i="4"/>
  <c r="N132" i="4"/>
  <c r="N124" i="4"/>
  <c r="N116" i="4"/>
  <c r="N108" i="4"/>
  <c r="N100" i="4"/>
  <c r="N154" i="4"/>
  <c r="N146" i="4"/>
  <c r="N138" i="4"/>
  <c r="N130" i="4"/>
  <c r="N122" i="4"/>
  <c r="N114" i="4"/>
  <c r="N106" i="4"/>
  <c r="N98" i="4"/>
  <c r="N149" i="4"/>
  <c r="N141" i="4"/>
  <c r="N133" i="4"/>
  <c r="N117" i="4"/>
  <c r="N109" i="4"/>
  <c r="N152" i="4"/>
  <c r="N144" i="4"/>
  <c r="N136" i="4"/>
  <c r="N128" i="4"/>
  <c r="N120" i="4"/>
  <c r="N112" i="4"/>
  <c r="N104" i="4"/>
  <c r="N150" i="4"/>
  <c r="N142" i="4"/>
  <c r="N134" i="4"/>
  <c r="N126" i="4"/>
  <c r="N118" i="4"/>
  <c r="N110" i="4"/>
  <c r="N102" i="4"/>
  <c r="N46" i="4"/>
  <c r="N54" i="4"/>
  <c r="N62" i="4"/>
  <c r="N70" i="4"/>
  <c r="N78" i="4"/>
  <c r="N86" i="4"/>
  <c r="N94" i="4"/>
  <c r="N121" i="4"/>
  <c r="N127" i="4"/>
  <c r="N139" i="4"/>
  <c r="N43" i="4"/>
  <c r="N51" i="4"/>
  <c r="N59" i="4"/>
  <c r="N67" i="4"/>
  <c r="N75" i="4"/>
  <c r="N83" i="4"/>
  <c r="N91" i="4"/>
  <c r="N103" i="4"/>
  <c r="N115" i="4"/>
  <c r="N48" i="4"/>
  <c r="N56" i="4"/>
  <c r="N64" i="4"/>
  <c r="N72" i="4"/>
  <c r="N80" i="4"/>
  <c r="N88" i="4"/>
  <c r="N96" i="4"/>
  <c r="N125" i="4"/>
  <c r="N137" i="4"/>
  <c r="N143" i="4"/>
  <c r="N151" i="4"/>
  <c r="J36" i="4"/>
  <c r="N36" i="4" s="1"/>
  <c r="N45" i="4"/>
  <c r="N53" i="4"/>
  <c r="N61" i="4"/>
  <c r="N69" i="4"/>
  <c r="N77" i="4"/>
  <c r="N85" i="4"/>
  <c r="N93" i="4"/>
  <c r="N101" i="4"/>
  <c r="N113" i="4"/>
  <c r="N119" i="4"/>
  <c r="N131" i="4"/>
  <c r="K50" i="5"/>
  <c r="K56" i="5"/>
  <c r="K70" i="5"/>
  <c r="K146" i="5"/>
  <c r="K77" i="5"/>
  <c r="K123" i="5"/>
  <c r="K66" i="5"/>
  <c r="K72" i="5"/>
  <c r="S13" i="5"/>
  <c r="K247" i="5" s="1"/>
  <c r="K54" i="5"/>
  <c r="K110" i="5"/>
  <c r="K232" i="5"/>
  <c r="G26" i="5"/>
  <c r="H26" i="5" s="1"/>
  <c r="F27" i="5" s="1"/>
  <c r="K149" i="5"/>
  <c r="K141" i="5"/>
  <c r="K133" i="5"/>
  <c r="K125" i="5"/>
  <c r="K117" i="5"/>
  <c r="K109" i="5"/>
  <c r="K101" i="5"/>
  <c r="K154" i="5"/>
  <c r="K152" i="5"/>
  <c r="K145" i="5"/>
  <c r="K138" i="5"/>
  <c r="K136" i="5"/>
  <c r="K129" i="5"/>
  <c r="K122" i="5"/>
  <c r="K120" i="5"/>
  <c r="K113" i="5"/>
  <c r="K106" i="5"/>
  <c r="K104" i="5"/>
  <c r="K97" i="5"/>
  <c r="K89" i="5"/>
  <c r="K81" i="5"/>
  <c r="K73" i="5"/>
  <c r="K143" i="5"/>
  <c r="K127" i="5"/>
  <c r="K111" i="5"/>
  <c r="K92" i="5"/>
  <c r="K84" i="5"/>
  <c r="K76" i="5"/>
  <c r="K68" i="5"/>
  <c r="K60" i="5"/>
  <c r="K52" i="5"/>
  <c r="K44" i="5"/>
  <c r="K150" i="5"/>
  <c r="K134" i="5"/>
  <c r="K118" i="5"/>
  <c r="K102" i="5"/>
  <c r="K95" i="5"/>
  <c r="K87" i="5"/>
  <c r="K79" i="5"/>
  <c r="K71" i="5"/>
  <c r="K63" i="5"/>
  <c r="K55" i="5"/>
  <c r="K47" i="5"/>
  <c r="K151" i="5"/>
  <c r="K135" i="5"/>
  <c r="K119" i="5"/>
  <c r="K103" i="5"/>
  <c r="K96" i="5"/>
  <c r="K88" i="5"/>
  <c r="K153" i="5"/>
  <c r="K107" i="5"/>
  <c r="K85" i="5"/>
  <c r="K78" i="5"/>
  <c r="K40" i="5"/>
  <c r="K147" i="5"/>
  <c r="K142" i="5"/>
  <c r="K137" i="5"/>
  <c r="K112" i="5"/>
  <c r="K99" i="5"/>
  <c r="K82" i="5"/>
  <c r="K80" i="5"/>
  <c r="K69" i="5"/>
  <c r="K67" i="5"/>
  <c r="K65" i="5"/>
  <c r="K61" i="5"/>
  <c r="K59" i="5"/>
  <c r="K57" i="5"/>
  <c r="K53" i="5"/>
  <c r="K51" i="5"/>
  <c r="K49" i="5"/>
  <c r="K45" i="5"/>
  <c r="K43" i="5"/>
  <c r="K41" i="5"/>
  <c r="K39" i="5"/>
  <c r="J39" i="5" s="1"/>
  <c r="K126" i="5"/>
  <c r="K139" i="5"/>
  <c r="K124" i="5"/>
  <c r="K116" i="5"/>
  <c r="K114" i="5"/>
  <c r="K94" i="5"/>
  <c r="K38" i="5"/>
  <c r="K144" i="5"/>
  <c r="K131" i="5"/>
  <c r="K91" i="5"/>
  <c r="K75" i="5"/>
  <c r="K37" i="5"/>
  <c r="K121" i="5"/>
  <c r="K128" i="5"/>
  <c r="K115" i="5"/>
  <c r="K93" i="5"/>
  <c r="K36" i="5"/>
  <c r="K48" i="5"/>
  <c r="K64" i="5"/>
  <c r="K83" i="5"/>
  <c r="K86" i="5"/>
  <c r="K100" i="5"/>
  <c r="K108" i="5"/>
  <c r="K238" i="5"/>
  <c r="K163" i="5"/>
  <c r="K180" i="5"/>
  <c r="C26" i="5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K42" i="5"/>
  <c r="K58" i="5"/>
  <c r="K74" i="5"/>
  <c r="K90" i="5"/>
  <c r="K105" i="5"/>
  <c r="K132" i="5"/>
  <c r="K266" i="5"/>
  <c r="K258" i="5"/>
  <c r="K250" i="5"/>
  <c r="K242" i="5"/>
  <c r="K234" i="5"/>
  <c r="K226" i="5"/>
  <c r="K218" i="5"/>
  <c r="K210" i="5"/>
  <c r="K202" i="5"/>
  <c r="K194" i="5"/>
  <c r="K186" i="5"/>
  <c r="K261" i="5"/>
  <c r="K253" i="5"/>
  <c r="K245" i="5"/>
  <c r="K237" i="5"/>
  <c r="K229" i="5"/>
  <c r="K221" i="5"/>
  <c r="K213" i="5"/>
  <c r="K205" i="5"/>
  <c r="K197" i="5"/>
  <c r="K189" i="5"/>
  <c r="K181" i="5"/>
  <c r="K173" i="5"/>
  <c r="K165" i="5"/>
  <c r="K157" i="5"/>
  <c r="K264" i="5"/>
  <c r="K243" i="5"/>
  <c r="K241" i="5"/>
  <c r="K239" i="5"/>
  <c r="K214" i="5"/>
  <c r="K212" i="5"/>
  <c r="K200" i="5"/>
  <c r="K179" i="5"/>
  <c r="K172" i="5"/>
  <c r="K256" i="5"/>
  <c r="K235" i="5"/>
  <c r="K233" i="5"/>
  <c r="K231" i="5"/>
  <c r="K206" i="5"/>
  <c r="K204" i="5"/>
  <c r="K192" i="5"/>
  <c r="K177" i="5"/>
  <c r="K170" i="5"/>
  <c r="K168" i="5"/>
  <c r="K161" i="5"/>
  <c r="K262" i="5"/>
  <c r="K260" i="5"/>
  <c r="K248" i="5"/>
  <c r="K227" i="5"/>
  <c r="K225" i="5"/>
  <c r="K223" i="5"/>
  <c r="K198" i="5"/>
  <c r="K196" i="5"/>
  <c r="K184" i="5"/>
  <c r="K175" i="5"/>
  <c r="K159" i="5"/>
  <c r="K254" i="5"/>
  <c r="K252" i="5"/>
  <c r="K240" i="5"/>
  <c r="K219" i="5"/>
  <c r="K217" i="5"/>
  <c r="K215" i="5"/>
  <c r="K190" i="5"/>
  <c r="K188" i="5"/>
  <c r="K166" i="5"/>
  <c r="K259" i="5"/>
  <c r="K257" i="5"/>
  <c r="K255" i="5"/>
  <c r="K230" i="5"/>
  <c r="K228" i="5"/>
  <c r="K216" i="5"/>
  <c r="K195" i="5"/>
  <c r="K193" i="5"/>
  <c r="K191" i="5"/>
  <c r="K167" i="5"/>
  <c r="K249" i="5"/>
  <c r="K246" i="5"/>
  <c r="K203" i="5"/>
  <c r="K174" i="5"/>
  <c r="K171" i="5"/>
  <c r="K158" i="5"/>
  <c r="K220" i="5"/>
  <c r="K211" i="5"/>
  <c r="K208" i="5"/>
  <c r="K199" i="5"/>
  <c r="K185" i="5"/>
  <c r="K182" i="5"/>
  <c r="K155" i="5"/>
  <c r="K236" i="5"/>
  <c r="K201" i="5"/>
  <c r="K265" i="5"/>
  <c r="K224" i="5"/>
  <c r="K160" i="5"/>
  <c r="K207" i="5"/>
  <c r="K251" i="5"/>
  <c r="K176" i="5"/>
  <c r="K164" i="5"/>
  <c r="K162" i="5"/>
  <c r="K187" i="5"/>
  <c r="K244" i="5"/>
  <c r="K209" i="5"/>
  <c r="K183" i="5"/>
  <c r="K178" i="5"/>
  <c r="K169" i="5"/>
  <c r="K156" i="5"/>
  <c r="I39" i="5"/>
  <c r="K46" i="5"/>
  <c r="K62" i="5"/>
  <c r="K98" i="5"/>
  <c r="K140" i="5"/>
  <c r="K148" i="5"/>
  <c r="K222" i="5"/>
  <c r="K10" i="5"/>
  <c r="K11" i="5" s="1"/>
  <c r="K12" i="5" s="1"/>
  <c r="K13" i="5" s="1"/>
  <c r="K14" i="5" s="1"/>
  <c r="K15" i="5" s="1"/>
  <c r="K16" i="5" s="1"/>
  <c r="K17" i="5" s="1"/>
  <c r="M64" i="6" l="1"/>
  <c r="K64" i="6" s="1"/>
  <c r="K10" i="6"/>
  <c r="M54" i="6"/>
  <c r="K54" i="6" s="1"/>
  <c r="M53" i="6"/>
  <c r="K53" i="6" s="1"/>
  <c r="T11" i="6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S12" i="6"/>
  <c r="M48" i="6"/>
  <c r="K48" i="6" s="1"/>
  <c r="K202" i="7"/>
  <c r="N202" i="7" s="1"/>
  <c r="K208" i="7"/>
  <c r="N208" i="7" s="1"/>
  <c r="K226" i="7"/>
  <c r="N226" i="7" s="1"/>
  <c r="K209" i="7"/>
  <c r="N209" i="7" s="1"/>
  <c r="K174" i="7"/>
  <c r="N174" i="7" s="1"/>
  <c r="K252" i="7"/>
  <c r="N252" i="7" s="1"/>
  <c r="K236" i="7"/>
  <c r="N236" i="7" s="1"/>
  <c r="K179" i="7"/>
  <c r="N179" i="7" s="1"/>
  <c r="K216" i="7"/>
  <c r="N216" i="7" s="1"/>
  <c r="K250" i="7"/>
  <c r="N250" i="7" s="1"/>
  <c r="K217" i="7"/>
  <c r="N217" i="7" s="1"/>
  <c r="K265" i="7"/>
  <c r="N265" i="7" s="1"/>
  <c r="K203" i="7"/>
  <c r="N203" i="7" s="1"/>
  <c r="K169" i="7"/>
  <c r="N169" i="7" s="1"/>
  <c r="K230" i="7"/>
  <c r="N230" i="7" s="1"/>
  <c r="K159" i="7"/>
  <c r="N159" i="7" s="1"/>
  <c r="K225" i="7"/>
  <c r="N225" i="7" s="1"/>
  <c r="K199" i="7"/>
  <c r="N199" i="7" s="1"/>
  <c r="K198" i="7"/>
  <c r="N198" i="7" s="1"/>
  <c r="K259" i="7"/>
  <c r="N259" i="7" s="1"/>
  <c r="K178" i="7"/>
  <c r="N178" i="7" s="1"/>
  <c r="K240" i="7"/>
  <c r="N240" i="7" s="1"/>
  <c r="K175" i="7"/>
  <c r="N175" i="7" s="1"/>
  <c r="K229" i="7"/>
  <c r="N229" i="7" s="1"/>
  <c r="K223" i="7"/>
  <c r="N223" i="7" s="1"/>
  <c r="K170" i="7"/>
  <c r="N170" i="7" s="1"/>
  <c r="K248" i="7"/>
  <c r="N248" i="7" s="1"/>
  <c r="K181" i="7"/>
  <c r="N181" i="7" s="1"/>
  <c r="K237" i="7"/>
  <c r="N237" i="7" s="1"/>
  <c r="K173" i="7"/>
  <c r="N173" i="7" s="1"/>
  <c r="K262" i="7"/>
  <c r="N262" i="7" s="1"/>
  <c r="K187" i="7"/>
  <c r="N187" i="7" s="1"/>
  <c r="K245" i="7"/>
  <c r="N245" i="7" s="1"/>
  <c r="K172" i="7"/>
  <c r="N172" i="7" s="1"/>
  <c r="K239" i="7"/>
  <c r="N239" i="7" s="1"/>
  <c r="K184" i="7"/>
  <c r="N184" i="7" s="1"/>
  <c r="K186" i="7"/>
  <c r="N186" i="7" s="1"/>
  <c r="K195" i="7"/>
  <c r="N195" i="7" s="1"/>
  <c r="K251" i="7"/>
  <c r="N251" i="7" s="1"/>
  <c r="K188" i="7"/>
  <c r="N188" i="7" s="1"/>
  <c r="K160" i="7"/>
  <c r="N160" i="7" s="1"/>
  <c r="K190" i="7"/>
  <c r="N190" i="7" s="1"/>
  <c r="K222" i="7"/>
  <c r="N222" i="7" s="1"/>
  <c r="K254" i="7"/>
  <c r="N254" i="7" s="1"/>
  <c r="K210" i="7"/>
  <c r="N210" i="7" s="1"/>
  <c r="K161" i="7"/>
  <c r="N161" i="7" s="1"/>
  <c r="K189" i="7"/>
  <c r="N189" i="7" s="1"/>
  <c r="K211" i="7"/>
  <c r="N211" i="7" s="1"/>
  <c r="K233" i="7"/>
  <c r="N233" i="7" s="1"/>
  <c r="K253" i="7"/>
  <c r="N253" i="7" s="1"/>
  <c r="K183" i="7"/>
  <c r="N183" i="7" s="1"/>
  <c r="K247" i="7"/>
  <c r="N247" i="7" s="1"/>
  <c r="K196" i="7"/>
  <c r="N196" i="7" s="1"/>
  <c r="K260" i="7"/>
  <c r="N260" i="7" s="1"/>
  <c r="K162" i="7"/>
  <c r="N162" i="7" s="1"/>
  <c r="K167" i="7"/>
  <c r="N167" i="7" s="1"/>
  <c r="K192" i="7"/>
  <c r="N192" i="7" s="1"/>
  <c r="K224" i="7"/>
  <c r="N224" i="7" s="1"/>
  <c r="K256" i="7"/>
  <c r="N256" i="7" s="1"/>
  <c r="K218" i="7"/>
  <c r="N218" i="7" s="1"/>
  <c r="K168" i="7"/>
  <c r="N168" i="7" s="1"/>
  <c r="K193" i="7"/>
  <c r="N193" i="7" s="1"/>
  <c r="K213" i="7"/>
  <c r="N213" i="7" s="1"/>
  <c r="K235" i="7"/>
  <c r="N235" i="7" s="1"/>
  <c r="K257" i="7"/>
  <c r="N257" i="7" s="1"/>
  <c r="K191" i="7"/>
  <c r="N191" i="7" s="1"/>
  <c r="K255" i="7"/>
  <c r="N255" i="7" s="1"/>
  <c r="K204" i="7"/>
  <c r="N204" i="7" s="1"/>
  <c r="K263" i="7"/>
  <c r="N263" i="7" s="1"/>
  <c r="K212" i="7"/>
  <c r="N212" i="7" s="1"/>
  <c r="K171" i="7"/>
  <c r="N171" i="7" s="1"/>
  <c r="K176" i="7"/>
  <c r="N176" i="7" s="1"/>
  <c r="K200" i="7"/>
  <c r="N200" i="7" s="1"/>
  <c r="K232" i="7"/>
  <c r="N232" i="7" s="1"/>
  <c r="K264" i="7"/>
  <c r="N264" i="7" s="1"/>
  <c r="K234" i="7"/>
  <c r="N234" i="7" s="1"/>
  <c r="K177" i="7"/>
  <c r="N177" i="7" s="1"/>
  <c r="K197" i="7"/>
  <c r="N197" i="7" s="1"/>
  <c r="K219" i="7"/>
  <c r="N219" i="7" s="1"/>
  <c r="K241" i="7"/>
  <c r="N241" i="7" s="1"/>
  <c r="K261" i="7"/>
  <c r="N261" i="7" s="1"/>
  <c r="K207" i="7"/>
  <c r="N207" i="7" s="1"/>
  <c r="K156" i="7"/>
  <c r="N156" i="7" s="1"/>
  <c r="K220" i="7"/>
  <c r="N220" i="7" s="1"/>
  <c r="K163" i="7"/>
  <c r="N163" i="7" s="1"/>
  <c r="K157" i="7"/>
  <c r="N157" i="7" s="1"/>
  <c r="K206" i="7"/>
  <c r="N206" i="7" s="1"/>
  <c r="K238" i="7"/>
  <c r="N238" i="7" s="1"/>
  <c r="K166" i="7"/>
  <c r="N166" i="7" s="1"/>
  <c r="K242" i="7"/>
  <c r="N242" i="7" s="1"/>
  <c r="K165" i="7"/>
  <c r="N165" i="7" s="1"/>
  <c r="K201" i="7"/>
  <c r="N201" i="7" s="1"/>
  <c r="K221" i="7"/>
  <c r="N221" i="7" s="1"/>
  <c r="K243" i="7"/>
  <c r="N243" i="7" s="1"/>
  <c r="K158" i="7"/>
  <c r="N158" i="7" s="1"/>
  <c r="K215" i="7"/>
  <c r="N215" i="7" s="1"/>
  <c r="K164" i="7"/>
  <c r="N164" i="7" s="1"/>
  <c r="K228" i="7"/>
  <c r="N228" i="7" s="1"/>
  <c r="K155" i="7"/>
  <c r="N155" i="7" s="1"/>
  <c r="K182" i="7"/>
  <c r="N182" i="7" s="1"/>
  <c r="K214" i="7"/>
  <c r="N214" i="7" s="1"/>
  <c r="K246" i="7"/>
  <c r="N246" i="7" s="1"/>
  <c r="K194" i="7"/>
  <c r="N194" i="7" s="1"/>
  <c r="K258" i="7"/>
  <c r="N258" i="7" s="1"/>
  <c r="K185" i="7"/>
  <c r="N185" i="7" s="1"/>
  <c r="K205" i="7"/>
  <c r="N205" i="7" s="1"/>
  <c r="K227" i="7"/>
  <c r="N227" i="7" s="1"/>
  <c r="K249" i="7"/>
  <c r="N249" i="7" s="1"/>
  <c r="K266" i="7"/>
  <c r="N266" i="7" s="1"/>
  <c r="K231" i="7"/>
  <c r="N231" i="7" s="1"/>
  <c r="K180" i="7"/>
  <c r="N180" i="7" s="1"/>
  <c r="K244" i="7"/>
  <c r="N244" i="7" s="1"/>
  <c r="I37" i="7"/>
  <c r="G26" i="7"/>
  <c r="H26" i="7" s="1"/>
  <c r="F27" i="7" s="1"/>
  <c r="K70" i="7"/>
  <c r="N70" i="7" s="1"/>
  <c r="K62" i="7"/>
  <c r="N62" i="7" s="1"/>
  <c r="K65" i="7"/>
  <c r="N65" i="7" s="1"/>
  <c r="K69" i="7"/>
  <c r="N69" i="7" s="1"/>
  <c r="K61" i="7"/>
  <c r="N61" i="7" s="1"/>
  <c r="K68" i="7"/>
  <c r="N68" i="7" s="1"/>
  <c r="K60" i="7"/>
  <c r="N60" i="7" s="1"/>
  <c r="K63" i="7"/>
  <c r="N63" i="7" s="1"/>
  <c r="K66" i="7"/>
  <c r="N66" i="7" s="1"/>
  <c r="K59" i="7"/>
  <c r="N59" i="7" s="1"/>
  <c r="K64" i="7"/>
  <c r="N64" i="7" s="1"/>
  <c r="K67" i="7"/>
  <c r="N67" i="7" s="1"/>
  <c r="N9" i="7"/>
  <c r="K9" i="7"/>
  <c r="Z11" i="7"/>
  <c r="Y12" i="7"/>
  <c r="M11" i="7"/>
  <c r="N11" i="7" s="1"/>
  <c r="I38" i="7"/>
  <c r="H25" i="7"/>
  <c r="K155" i="4"/>
  <c r="N155" i="4" s="1"/>
  <c r="K214" i="4"/>
  <c r="N214" i="4" s="1"/>
  <c r="K225" i="4"/>
  <c r="N225" i="4" s="1"/>
  <c r="K193" i="4"/>
  <c r="N193" i="4" s="1"/>
  <c r="K174" i="4"/>
  <c r="N174" i="4" s="1"/>
  <c r="K207" i="4"/>
  <c r="N207" i="4" s="1"/>
  <c r="K236" i="4"/>
  <c r="N236" i="4" s="1"/>
  <c r="K245" i="4"/>
  <c r="N245" i="4" s="1"/>
  <c r="K205" i="4"/>
  <c r="N205" i="4" s="1"/>
  <c r="I37" i="4"/>
  <c r="K11" i="4"/>
  <c r="G27" i="4"/>
  <c r="H27" i="4" s="1"/>
  <c r="Y12" i="4"/>
  <c r="M12" i="4" s="1"/>
  <c r="Z11" i="4"/>
  <c r="K195" i="4"/>
  <c r="N195" i="4" s="1"/>
  <c r="K168" i="4"/>
  <c r="N168" i="4" s="1"/>
  <c r="K202" i="4"/>
  <c r="N202" i="4" s="1"/>
  <c r="K259" i="4"/>
  <c r="N259" i="4" s="1"/>
  <c r="K192" i="4"/>
  <c r="N192" i="4" s="1"/>
  <c r="K226" i="4"/>
  <c r="N226" i="4" s="1"/>
  <c r="K223" i="4"/>
  <c r="N223" i="4" s="1"/>
  <c r="K232" i="4"/>
  <c r="N232" i="4" s="1"/>
  <c r="K266" i="4"/>
  <c r="N266" i="4" s="1"/>
  <c r="K239" i="4"/>
  <c r="N239" i="4" s="1"/>
  <c r="K177" i="4"/>
  <c r="N177" i="4" s="1"/>
  <c r="K256" i="4"/>
  <c r="N256" i="4" s="1"/>
  <c r="K172" i="4"/>
  <c r="N172" i="4" s="1"/>
  <c r="K227" i="4"/>
  <c r="N227" i="4" s="1"/>
  <c r="K263" i="4"/>
  <c r="N263" i="4" s="1"/>
  <c r="K181" i="4"/>
  <c r="N181" i="4" s="1"/>
  <c r="K212" i="4"/>
  <c r="N212" i="4" s="1"/>
  <c r="K169" i="4"/>
  <c r="N169" i="4" s="1"/>
  <c r="K238" i="4"/>
  <c r="N238" i="4" s="1"/>
  <c r="K162" i="4"/>
  <c r="N162" i="4" s="1"/>
  <c r="K209" i="4"/>
  <c r="N209" i="4" s="1"/>
  <c r="K185" i="4"/>
  <c r="N185" i="4" s="1"/>
  <c r="K167" i="4"/>
  <c r="N167" i="4" s="1"/>
  <c r="K211" i="4"/>
  <c r="N211" i="4" s="1"/>
  <c r="K198" i="4"/>
  <c r="N198" i="4" s="1"/>
  <c r="K262" i="4"/>
  <c r="N262" i="4" s="1"/>
  <c r="K216" i="4"/>
  <c r="N216" i="4" s="1"/>
  <c r="K165" i="4"/>
  <c r="N165" i="4" s="1"/>
  <c r="K229" i="4"/>
  <c r="N229" i="4" s="1"/>
  <c r="K186" i="4"/>
  <c r="N186" i="4" s="1"/>
  <c r="K250" i="4"/>
  <c r="N250" i="4" s="1"/>
  <c r="K196" i="4"/>
  <c r="N196" i="4" s="1"/>
  <c r="K260" i="4"/>
  <c r="N260" i="4" s="1"/>
  <c r="K171" i="4"/>
  <c r="N171" i="4" s="1"/>
  <c r="K215" i="4"/>
  <c r="N215" i="4" s="1"/>
  <c r="K201" i="4"/>
  <c r="N201" i="4" s="1"/>
  <c r="K179" i="4"/>
  <c r="N179" i="4" s="1"/>
  <c r="K217" i="4"/>
  <c r="N217" i="4" s="1"/>
  <c r="K257" i="4"/>
  <c r="N257" i="4" s="1"/>
  <c r="K206" i="4"/>
  <c r="N206" i="4" s="1"/>
  <c r="K160" i="4"/>
  <c r="N160" i="4" s="1"/>
  <c r="K224" i="4"/>
  <c r="N224" i="4" s="1"/>
  <c r="K173" i="4"/>
  <c r="N173" i="4" s="1"/>
  <c r="K237" i="4"/>
  <c r="N237" i="4" s="1"/>
  <c r="K194" i="4"/>
  <c r="N194" i="4" s="1"/>
  <c r="K258" i="4"/>
  <c r="N258" i="4" s="1"/>
  <c r="K204" i="4"/>
  <c r="N204" i="4" s="1"/>
  <c r="K163" i="4"/>
  <c r="N163" i="4" s="1"/>
  <c r="K219" i="4"/>
  <c r="N219" i="4" s="1"/>
  <c r="K241" i="4"/>
  <c r="N241" i="4" s="1"/>
  <c r="K235" i="4"/>
  <c r="N235" i="4" s="1"/>
  <c r="K158" i="4"/>
  <c r="N158" i="4" s="1"/>
  <c r="K222" i="4"/>
  <c r="N222" i="4" s="1"/>
  <c r="K176" i="4"/>
  <c r="N176" i="4" s="1"/>
  <c r="K240" i="4"/>
  <c r="N240" i="4" s="1"/>
  <c r="K189" i="4"/>
  <c r="N189" i="4" s="1"/>
  <c r="K253" i="4"/>
  <c r="N253" i="4" s="1"/>
  <c r="K210" i="4"/>
  <c r="N210" i="4" s="1"/>
  <c r="K156" i="4"/>
  <c r="N156" i="4" s="1"/>
  <c r="K220" i="4"/>
  <c r="N220" i="4" s="1"/>
  <c r="K233" i="4"/>
  <c r="N233" i="4" s="1"/>
  <c r="K191" i="4"/>
  <c r="N191" i="4" s="1"/>
  <c r="K265" i="4"/>
  <c r="N265" i="4" s="1"/>
  <c r="K247" i="4"/>
  <c r="N247" i="4" s="1"/>
  <c r="K255" i="4"/>
  <c r="N255" i="4" s="1"/>
  <c r="K166" i="4"/>
  <c r="N166" i="4" s="1"/>
  <c r="K230" i="4"/>
  <c r="N230" i="4" s="1"/>
  <c r="K184" i="4"/>
  <c r="N184" i="4" s="1"/>
  <c r="K248" i="4"/>
  <c r="N248" i="4" s="1"/>
  <c r="K197" i="4"/>
  <c r="N197" i="4" s="1"/>
  <c r="K261" i="4"/>
  <c r="N261" i="4" s="1"/>
  <c r="K218" i="4"/>
  <c r="N218" i="4" s="1"/>
  <c r="K164" i="4"/>
  <c r="N164" i="4" s="1"/>
  <c r="K228" i="4"/>
  <c r="N228" i="4" s="1"/>
  <c r="K159" i="4"/>
  <c r="N159" i="4" s="1"/>
  <c r="K251" i="4"/>
  <c r="N251" i="4" s="1"/>
  <c r="K231" i="4"/>
  <c r="N231" i="4" s="1"/>
  <c r="K203" i="4"/>
  <c r="N203" i="4" s="1"/>
  <c r="K175" i="4"/>
  <c r="N175" i="4" s="1"/>
  <c r="K183" i="4"/>
  <c r="N183" i="4" s="1"/>
  <c r="K182" i="4"/>
  <c r="N182" i="4" s="1"/>
  <c r="K246" i="4"/>
  <c r="N246" i="4" s="1"/>
  <c r="K200" i="4"/>
  <c r="N200" i="4" s="1"/>
  <c r="K264" i="4"/>
  <c r="N264" i="4" s="1"/>
  <c r="K213" i="4"/>
  <c r="N213" i="4" s="1"/>
  <c r="K170" i="4"/>
  <c r="N170" i="4" s="1"/>
  <c r="K234" i="4"/>
  <c r="N234" i="4" s="1"/>
  <c r="K180" i="4"/>
  <c r="N180" i="4" s="1"/>
  <c r="K244" i="4"/>
  <c r="N244" i="4" s="1"/>
  <c r="K187" i="4"/>
  <c r="N187" i="4" s="1"/>
  <c r="K243" i="4"/>
  <c r="N243" i="4" s="1"/>
  <c r="K161" i="4"/>
  <c r="N161" i="4" s="1"/>
  <c r="K249" i="4"/>
  <c r="N249" i="4" s="1"/>
  <c r="K199" i="4"/>
  <c r="N199" i="4" s="1"/>
  <c r="K190" i="4"/>
  <c r="N190" i="4" s="1"/>
  <c r="K254" i="4"/>
  <c r="N254" i="4" s="1"/>
  <c r="K208" i="4"/>
  <c r="N208" i="4" s="1"/>
  <c r="K157" i="4"/>
  <c r="N157" i="4" s="1"/>
  <c r="K221" i="4"/>
  <c r="N221" i="4" s="1"/>
  <c r="K178" i="4"/>
  <c r="N178" i="4" s="1"/>
  <c r="K242" i="4"/>
  <c r="N242" i="4" s="1"/>
  <c r="K188" i="4"/>
  <c r="N188" i="4" s="1"/>
  <c r="K252" i="4"/>
  <c r="N252" i="4" s="1"/>
  <c r="K60" i="6"/>
  <c r="M59" i="6"/>
  <c r="K59" i="6" s="1"/>
  <c r="M63" i="6"/>
  <c r="K63" i="6" s="1"/>
  <c r="M62" i="6"/>
  <c r="K62" i="6" s="1"/>
  <c r="M65" i="6"/>
  <c r="K65" i="6" s="1"/>
  <c r="M70" i="6"/>
  <c r="M66" i="6"/>
  <c r="K66" i="6" s="1"/>
  <c r="M61" i="6"/>
  <c r="K61" i="6" s="1"/>
  <c r="M67" i="6"/>
  <c r="K67" i="6" s="1"/>
  <c r="M68" i="6"/>
  <c r="K68" i="6" s="1"/>
  <c r="M69" i="6"/>
  <c r="K69" i="6" s="1"/>
  <c r="K58" i="6"/>
  <c r="E27" i="6"/>
  <c r="I26" i="6"/>
  <c r="J37" i="6"/>
  <c r="N37" i="6" s="1"/>
  <c r="J38" i="6"/>
  <c r="N38" i="6" s="1"/>
  <c r="F28" i="4"/>
  <c r="G28" i="4" s="1"/>
  <c r="H28" i="4" s="1"/>
  <c r="I36" i="4"/>
  <c r="I38" i="4"/>
  <c r="J38" i="4"/>
  <c r="N38" i="4" s="1"/>
  <c r="K263" i="5"/>
  <c r="G27" i="5"/>
  <c r="H27" i="5" s="1"/>
  <c r="F28" i="5" s="1"/>
  <c r="K18" i="5"/>
  <c r="O11" i="5" s="1"/>
  <c r="O13" i="5" s="1"/>
  <c r="J37" i="5"/>
  <c r="I37" i="5"/>
  <c r="J38" i="5"/>
  <c r="I38" i="5"/>
  <c r="I36" i="5"/>
  <c r="J36" i="5"/>
  <c r="S13" i="6" l="1"/>
  <c r="T12" i="6"/>
  <c r="C63" i="6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K12" i="6"/>
  <c r="K13" i="6" s="1"/>
  <c r="G27" i="7"/>
  <c r="H27" i="7" s="1"/>
  <c r="F28" i="7" s="1"/>
  <c r="M12" i="7"/>
  <c r="N12" i="7" s="1"/>
  <c r="Z12" i="7"/>
  <c r="Y13" i="7"/>
  <c r="K10" i="7"/>
  <c r="K11" i="7" s="1"/>
  <c r="K91" i="7"/>
  <c r="N91" i="7" s="1"/>
  <c r="K83" i="7"/>
  <c r="N83" i="7" s="1"/>
  <c r="K92" i="7"/>
  <c r="N92" i="7" s="1"/>
  <c r="K84" i="7"/>
  <c r="N84" i="7" s="1"/>
  <c r="K76" i="7"/>
  <c r="N76" i="7" s="1"/>
  <c r="K86" i="7"/>
  <c r="N86" i="7" s="1"/>
  <c r="K78" i="7"/>
  <c r="N78" i="7" s="1"/>
  <c r="K73" i="7"/>
  <c r="N73" i="7" s="1"/>
  <c r="K90" i="7"/>
  <c r="N90" i="7" s="1"/>
  <c r="K88" i="7"/>
  <c r="N88" i="7" s="1"/>
  <c r="K82" i="7"/>
  <c r="N82" i="7" s="1"/>
  <c r="K80" i="7"/>
  <c r="N80" i="7" s="1"/>
  <c r="K94" i="7"/>
  <c r="N94" i="7" s="1"/>
  <c r="K71" i="7"/>
  <c r="N71" i="7" s="1"/>
  <c r="K87" i="7"/>
  <c r="N87" i="7" s="1"/>
  <c r="K74" i="7"/>
  <c r="N74" i="7" s="1"/>
  <c r="K79" i="7"/>
  <c r="N79" i="7" s="1"/>
  <c r="K72" i="7"/>
  <c r="N72" i="7" s="1"/>
  <c r="K85" i="7"/>
  <c r="N85" i="7" s="1"/>
  <c r="K75" i="7"/>
  <c r="N75" i="7" s="1"/>
  <c r="K93" i="7"/>
  <c r="N93" i="7" s="1"/>
  <c r="K89" i="7"/>
  <c r="N89" i="7" s="1"/>
  <c r="K77" i="7"/>
  <c r="N77" i="7" s="1"/>
  <c r="K81" i="7"/>
  <c r="N81" i="7" s="1"/>
  <c r="K54" i="7"/>
  <c r="N54" i="7" s="1"/>
  <c r="K53" i="7"/>
  <c r="N53" i="7" s="1"/>
  <c r="K57" i="7"/>
  <c r="N57" i="7" s="1"/>
  <c r="K49" i="7"/>
  <c r="N49" i="7" s="1"/>
  <c r="K52" i="7"/>
  <c r="N52" i="7" s="1"/>
  <c r="K55" i="7"/>
  <c r="N55" i="7" s="1"/>
  <c r="K47" i="7"/>
  <c r="N47" i="7" s="1"/>
  <c r="K58" i="7"/>
  <c r="N58" i="7" s="1"/>
  <c r="K50" i="7"/>
  <c r="N50" i="7" s="1"/>
  <c r="K51" i="7"/>
  <c r="N51" i="7" s="1"/>
  <c r="K56" i="7"/>
  <c r="N56" i="7" s="1"/>
  <c r="K48" i="7"/>
  <c r="N48" i="7" s="1"/>
  <c r="K12" i="4"/>
  <c r="Z12" i="4"/>
  <c r="Y13" i="4"/>
  <c r="M13" i="4" s="1"/>
  <c r="H26" i="6"/>
  <c r="F27" i="6" s="1"/>
  <c r="I27" i="6"/>
  <c r="M73" i="6"/>
  <c r="K73" i="6" s="1"/>
  <c r="M75" i="6"/>
  <c r="K75" i="6" s="1"/>
  <c r="M71" i="6"/>
  <c r="K71" i="6" s="1"/>
  <c r="M76" i="6"/>
  <c r="K76" i="6" s="1"/>
  <c r="M74" i="6"/>
  <c r="K74" i="6" s="1"/>
  <c r="M77" i="6"/>
  <c r="K77" i="6" s="1"/>
  <c r="M78" i="6"/>
  <c r="K78" i="6" s="1"/>
  <c r="M79" i="6"/>
  <c r="K79" i="6" s="1"/>
  <c r="K70" i="6"/>
  <c r="M82" i="6"/>
  <c r="M80" i="6"/>
  <c r="K80" i="6" s="1"/>
  <c r="M72" i="6"/>
  <c r="K72" i="6" s="1"/>
  <c r="M81" i="6"/>
  <c r="K81" i="6" s="1"/>
  <c r="F29" i="4"/>
  <c r="G28" i="5"/>
  <c r="H28" i="5" s="1"/>
  <c r="F29" i="5" s="1"/>
  <c r="K14" i="6" l="1"/>
  <c r="S14" i="6"/>
  <c r="T13" i="6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K12" i="7"/>
  <c r="K13" i="7" s="1"/>
  <c r="G28" i="7"/>
  <c r="H28" i="7" s="1"/>
  <c r="F29" i="7" s="1"/>
  <c r="Y14" i="7"/>
  <c r="M13" i="7"/>
  <c r="N13" i="7" s="1"/>
  <c r="Z13" i="7"/>
  <c r="K13" i="4"/>
  <c r="Y14" i="4"/>
  <c r="Z13" i="4"/>
  <c r="G29" i="4"/>
  <c r="H29" i="4" s="1"/>
  <c r="F30" i="4" s="1"/>
  <c r="G30" i="4" s="1"/>
  <c r="H30" i="4" s="1"/>
  <c r="E28" i="6"/>
  <c r="I28" i="6" s="1"/>
  <c r="G27" i="6"/>
  <c r="M88" i="6"/>
  <c r="K88" i="6" s="1"/>
  <c r="M89" i="6"/>
  <c r="K89" i="6" s="1"/>
  <c r="M90" i="6"/>
  <c r="K90" i="6" s="1"/>
  <c r="M91" i="6"/>
  <c r="K91" i="6" s="1"/>
  <c r="M83" i="6"/>
  <c r="K83" i="6" s="1"/>
  <c r="M84" i="6"/>
  <c r="K84" i="6" s="1"/>
  <c r="M92" i="6"/>
  <c r="K92" i="6" s="1"/>
  <c r="M85" i="6"/>
  <c r="K85" i="6" s="1"/>
  <c r="M93" i="6"/>
  <c r="K93" i="6" s="1"/>
  <c r="M86" i="6"/>
  <c r="K86" i="6" s="1"/>
  <c r="M94" i="6"/>
  <c r="M87" i="6"/>
  <c r="K87" i="6" s="1"/>
  <c r="K82" i="6"/>
  <c r="G29" i="5"/>
  <c r="H29" i="5" s="1"/>
  <c r="F30" i="5" s="1"/>
  <c r="T14" i="6" l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S15" i="6"/>
  <c r="G29" i="7"/>
  <c r="H29" i="7" s="1"/>
  <c r="F30" i="7" s="1"/>
  <c r="K100" i="7"/>
  <c r="N100" i="7" s="1"/>
  <c r="K101" i="7"/>
  <c r="N101" i="7" s="1"/>
  <c r="K104" i="7"/>
  <c r="N104" i="7" s="1"/>
  <c r="K97" i="7"/>
  <c r="N97" i="7" s="1"/>
  <c r="K102" i="7"/>
  <c r="N102" i="7" s="1"/>
  <c r="K95" i="7"/>
  <c r="N95" i="7" s="1"/>
  <c r="K105" i="7"/>
  <c r="N105" i="7" s="1"/>
  <c r="K99" i="7"/>
  <c r="N99" i="7" s="1"/>
  <c r="K103" i="7"/>
  <c r="N103" i="7" s="1"/>
  <c r="K106" i="7"/>
  <c r="N106" i="7" s="1"/>
  <c r="K98" i="7"/>
  <c r="N98" i="7" s="1"/>
  <c r="K96" i="7"/>
  <c r="N96" i="7" s="1"/>
  <c r="M14" i="7"/>
  <c r="N14" i="7" s="1"/>
  <c r="Y15" i="7"/>
  <c r="Z14" i="7"/>
  <c r="K14" i="4"/>
  <c r="Y15" i="4"/>
  <c r="Z14" i="4"/>
  <c r="H27" i="6"/>
  <c r="F28" i="6" s="1"/>
  <c r="G28" i="6" s="1"/>
  <c r="E29" i="6"/>
  <c r="I29" i="6" s="1"/>
  <c r="M102" i="6"/>
  <c r="K102" i="6" s="1"/>
  <c r="M104" i="6"/>
  <c r="K104" i="6" s="1"/>
  <c r="M96" i="6"/>
  <c r="K96" i="6" s="1"/>
  <c r="M105" i="6"/>
  <c r="K105" i="6" s="1"/>
  <c r="M97" i="6"/>
  <c r="K97" i="6" s="1"/>
  <c r="M106" i="6"/>
  <c r="M98" i="6"/>
  <c r="K98" i="6" s="1"/>
  <c r="M95" i="6"/>
  <c r="K95" i="6" s="1"/>
  <c r="M99" i="6"/>
  <c r="K99" i="6" s="1"/>
  <c r="M103" i="6"/>
  <c r="K103" i="6" s="1"/>
  <c r="M100" i="6"/>
  <c r="K100" i="6" s="1"/>
  <c r="M101" i="6"/>
  <c r="K101" i="6" s="1"/>
  <c r="K94" i="6"/>
  <c r="F31" i="4"/>
  <c r="G30" i="5"/>
  <c r="H30" i="5" s="1"/>
  <c r="F31" i="5" s="1"/>
  <c r="T15" i="6" l="1"/>
  <c r="C99" i="6" s="1"/>
  <c r="C100" i="6" s="1"/>
  <c r="C101" i="6" s="1"/>
  <c r="C102" i="6" s="1"/>
  <c r="C103" i="6" s="1"/>
  <c r="S16" i="6"/>
  <c r="K15" i="6"/>
  <c r="G30" i="7"/>
  <c r="H30" i="7" s="1"/>
  <c r="F31" i="7" s="1"/>
  <c r="K116" i="7"/>
  <c r="N116" i="7" s="1"/>
  <c r="K108" i="7"/>
  <c r="N108" i="7" s="1"/>
  <c r="K117" i="7"/>
  <c r="N117" i="7" s="1"/>
  <c r="K113" i="7"/>
  <c r="N113" i="7" s="1"/>
  <c r="K111" i="7"/>
  <c r="N111" i="7" s="1"/>
  <c r="K118" i="7"/>
  <c r="N118" i="7" s="1"/>
  <c r="K109" i="7"/>
  <c r="N109" i="7" s="1"/>
  <c r="K115" i="7"/>
  <c r="N115" i="7" s="1"/>
  <c r="K110" i="7"/>
  <c r="N110" i="7" s="1"/>
  <c r="K107" i="7"/>
  <c r="N107" i="7" s="1"/>
  <c r="K112" i="7"/>
  <c r="N112" i="7" s="1"/>
  <c r="K114" i="7"/>
  <c r="N114" i="7" s="1"/>
  <c r="Z15" i="7"/>
  <c r="M15" i="7"/>
  <c r="N15" i="7" s="1"/>
  <c r="Y16" i="7"/>
  <c r="K14" i="7"/>
  <c r="Y16" i="4"/>
  <c r="M16" i="4" s="1"/>
  <c r="M15" i="4"/>
  <c r="K15" i="4" s="1"/>
  <c r="Z15" i="4"/>
  <c r="G31" i="4"/>
  <c r="H31" i="4" s="1"/>
  <c r="F32" i="4" s="1"/>
  <c r="G32" i="4" s="1"/>
  <c r="H32" i="4" s="1"/>
  <c r="H28" i="6"/>
  <c r="F29" i="6" s="1"/>
  <c r="E30" i="6"/>
  <c r="I30" i="6" s="1"/>
  <c r="M112" i="6"/>
  <c r="K112" i="6" s="1"/>
  <c r="M111" i="6"/>
  <c r="K111" i="6" s="1"/>
  <c r="K113" i="6"/>
  <c r="M114" i="6"/>
  <c r="K114" i="6" s="1"/>
  <c r="M115" i="6"/>
  <c r="K115" i="6" s="1"/>
  <c r="M108" i="6"/>
  <c r="K108" i="6" s="1"/>
  <c r="M116" i="6"/>
  <c r="K116" i="6" s="1"/>
  <c r="K109" i="6"/>
  <c r="M117" i="6"/>
  <c r="K117" i="6" s="1"/>
  <c r="M107" i="6"/>
  <c r="K107" i="6" s="1"/>
  <c r="M110" i="6"/>
  <c r="K110" i="6" s="1"/>
  <c r="M118" i="6"/>
  <c r="K106" i="6"/>
  <c r="G31" i="5"/>
  <c r="H31" i="5" s="1"/>
  <c r="F32" i="5" s="1"/>
  <c r="C104" i="6" l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K17" i="6"/>
  <c r="K18" i="6"/>
  <c r="O11" i="6" s="1"/>
  <c r="K155" i="6" s="1"/>
  <c r="T16" i="6"/>
  <c r="S17" i="6"/>
  <c r="G31" i="7"/>
  <c r="H31" i="7" s="1"/>
  <c r="F32" i="7" s="1"/>
  <c r="K124" i="7"/>
  <c r="N124" i="7" s="1"/>
  <c r="K129" i="7"/>
  <c r="N129" i="7" s="1"/>
  <c r="K127" i="7"/>
  <c r="N127" i="7" s="1"/>
  <c r="K120" i="7"/>
  <c r="N120" i="7" s="1"/>
  <c r="K125" i="7"/>
  <c r="N125" i="7" s="1"/>
  <c r="K130" i="7"/>
  <c r="N130" i="7" s="1"/>
  <c r="K121" i="7"/>
  <c r="N121" i="7" s="1"/>
  <c r="K126" i="7"/>
  <c r="N126" i="7" s="1"/>
  <c r="K123" i="7"/>
  <c r="N123" i="7" s="1"/>
  <c r="K122" i="7"/>
  <c r="N122" i="7" s="1"/>
  <c r="K128" i="7"/>
  <c r="N128" i="7" s="1"/>
  <c r="K119" i="7"/>
  <c r="N119" i="7" s="1"/>
  <c r="K15" i="7"/>
  <c r="M16" i="7"/>
  <c r="N16" i="7" s="1"/>
  <c r="Y17" i="7"/>
  <c r="Z16" i="7"/>
  <c r="K16" i="4"/>
  <c r="Z16" i="4"/>
  <c r="Y17" i="4"/>
  <c r="M17" i="4" s="1"/>
  <c r="G29" i="6"/>
  <c r="H29" i="6" s="1"/>
  <c r="F30" i="6" s="1"/>
  <c r="M120" i="6"/>
  <c r="K120" i="6" s="1"/>
  <c r="M128" i="6"/>
  <c r="K128" i="6" s="1"/>
  <c r="K121" i="6"/>
  <c r="M129" i="6"/>
  <c r="K129" i="6" s="1"/>
  <c r="M122" i="6"/>
  <c r="K122" i="6" s="1"/>
  <c r="M130" i="6"/>
  <c r="M127" i="6"/>
  <c r="K127" i="6" s="1"/>
  <c r="M123" i="6"/>
  <c r="K123" i="6" s="1"/>
  <c r="M119" i="6"/>
  <c r="K119" i="6" s="1"/>
  <c r="M124" i="6"/>
  <c r="K124" i="6" s="1"/>
  <c r="M125" i="6"/>
  <c r="K125" i="6" s="1"/>
  <c r="M126" i="6"/>
  <c r="K126" i="6" s="1"/>
  <c r="K118" i="6"/>
  <c r="E31" i="6"/>
  <c r="I31" i="6" s="1"/>
  <c r="F33" i="4"/>
  <c r="G33" i="4" s="1"/>
  <c r="H33" i="4" s="1"/>
  <c r="G32" i="5"/>
  <c r="H32" i="5" s="1"/>
  <c r="F33" i="5" s="1"/>
  <c r="K194" i="6" l="1"/>
  <c r="K202" i="6"/>
  <c r="K266" i="6"/>
  <c r="K219" i="6"/>
  <c r="K172" i="6"/>
  <c r="K236" i="6"/>
  <c r="K197" i="6"/>
  <c r="K261" i="6"/>
  <c r="K214" i="6"/>
  <c r="K166" i="6"/>
  <c r="K231" i="6"/>
  <c r="K184" i="6"/>
  <c r="K248" i="6"/>
  <c r="K193" i="6"/>
  <c r="K257" i="6"/>
  <c r="K210" i="6"/>
  <c r="K162" i="6"/>
  <c r="K227" i="6"/>
  <c r="K180" i="6"/>
  <c r="K244" i="6"/>
  <c r="K157" i="6"/>
  <c r="K222" i="6"/>
  <c r="K175" i="6"/>
  <c r="K239" i="6"/>
  <c r="K192" i="6"/>
  <c r="K256" i="6"/>
  <c r="K201" i="6"/>
  <c r="K265" i="6"/>
  <c r="K205" i="6"/>
  <c r="K218" i="6"/>
  <c r="K170" i="6"/>
  <c r="K235" i="6"/>
  <c r="K188" i="6"/>
  <c r="K252" i="6"/>
  <c r="K213" i="6"/>
  <c r="K165" i="6"/>
  <c r="K230" i="6"/>
  <c r="K183" i="6"/>
  <c r="K247" i="6"/>
  <c r="K200" i="6"/>
  <c r="K264" i="6"/>
  <c r="K209" i="6"/>
  <c r="K203" i="6"/>
  <c r="K220" i="6"/>
  <c r="K262" i="6"/>
  <c r="K177" i="6"/>
  <c r="K189" i="6"/>
  <c r="K176" i="6"/>
  <c r="K161" i="6"/>
  <c r="K226" i="6"/>
  <c r="K179" i="6"/>
  <c r="K243" i="6"/>
  <c r="K196" i="6"/>
  <c r="K260" i="6"/>
  <c r="K221" i="6"/>
  <c r="K174" i="6"/>
  <c r="K238" i="6"/>
  <c r="K191" i="6"/>
  <c r="K255" i="6"/>
  <c r="K208" i="6"/>
  <c r="K171" i="6"/>
  <c r="K217" i="6"/>
  <c r="K250" i="6"/>
  <c r="K181" i="6"/>
  <c r="K215" i="6"/>
  <c r="K241" i="6"/>
  <c r="K211" i="6"/>
  <c r="K253" i="6"/>
  <c r="K223" i="6"/>
  <c r="K249" i="6"/>
  <c r="K169" i="6"/>
  <c r="K234" i="6"/>
  <c r="K187" i="6"/>
  <c r="K251" i="6"/>
  <c r="K204" i="6"/>
  <c r="K164" i="6"/>
  <c r="K229" i="6"/>
  <c r="K182" i="6"/>
  <c r="K246" i="6"/>
  <c r="K199" i="6"/>
  <c r="K263" i="6"/>
  <c r="K216" i="6"/>
  <c r="K160" i="6"/>
  <c r="K225" i="6"/>
  <c r="K186" i="6"/>
  <c r="K245" i="6"/>
  <c r="K167" i="6"/>
  <c r="K163" i="6"/>
  <c r="K158" i="6"/>
  <c r="K185" i="6"/>
  <c r="K178" i="6"/>
  <c r="K242" i="6"/>
  <c r="K195" i="6"/>
  <c r="K259" i="6"/>
  <c r="K212" i="6"/>
  <c r="K173" i="6"/>
  <c r="K237" i="6"/>
  <c r="K190" i="6"/>
  <c r="K254" i="6"/>
  <c r="K207" i="6"/>
  <c r="K159" i="6"/>
  <c r="K224" i="6"/>
  <c r="K168" i="6"/>
  <c r="K233" i="6"/>
  <c r="K156" i="6"/>
  <c r="K198" i="6"/>
  <c r="K232" i="6"/>
  <c r="K258" i="6"/>
  <c r="K228" i="6"/>
  <c r="K206" i="6"/>
  <c r="K240" i="6"/>
  <c r="S18" i="6"/>
  <c r="T17" i="6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K130" i="6"/>
  <c r="M134" i="6"/>
  <c r="K134" i="6" s="1"/>
  <c r="M142" i="6"/>
  <c r="M135" i="6"/>
  <c r="K135" i="6" s="1"/>
  <c r="M131" i="6"/>
  <c r="K131" i="6" s="1"/>
  <c r="M136" i="6"/>
  <c r="K136" i="6" s="1"/>
  <c r="M137" i="6"/>
  <c r="K137" i="6" s="1"/>
  <c r="M138" i="6"/>
  <c r="K138" i="6" s="1"/>
  <c r="M139" i="6"/>
  <c r="K139" i="6" s="1"/>
  <c r="M132" i="6"/>
  <c r="K132" i="6" s="1"/>
  <c r="M140" i="6"/>
  <c r="K140" i="6" s="1"/>
  <c r="M133" i="6"/>
  <c r="K133" i="6" s="1"/>
  <c r="M141" i="6"/>
  <c r="K141" i="6" s="1"/>
  <c r="K148" i="7"/>
  <c r="N148" i="7" s="1"/>
  <c r="K140" i="7"/>
  <c r="N140" i="7" s="1"/>
  <c r="K132" i="7"/>
  <c r="N132" i="7" s="1"/>
  <c r="K149" i="7"/>
  <c r="N149" i="7" s="1"/>
  <c r="K133" i="7"/>
  <c r="N133" i="7" s="1"/>
  <c r="K152" i="7"/>
  <c r="N152" i="7" s="1"/>
  <c r="K145" i="7"/>
  <c r="N145" i="7" s="1"/>
  <c r="K143" i="7"/>
  <c r="N143" i="7" s="1"/>
  <c r="K136" i="7"/>
  <c r="N136" i="7" s="1"/>
  <c r="K150" i="7"/>
  <c r="N150" i="7" s="1"/>
  <c r="K134" i="7"/>
  <c r="N134" i="7" s="1"/>
  <c r="K141" i="7"/>
  <c r="N141" i="7" s="1"/>
  <c r="K137" i="7"/>
  <c r="N137" i="7" s="1"/>
  <c r="K154" i="7"/>
  <c r="N154" i="7" s="1"/>
  <c r="K153" i="7"/>
  <c r="N153" i="7" s="1"/>
  <c r="K147" i="7"/>
  <c r="N147" i="7" s="1"/>
  <c r="K142" i="7"/>
  <c r="N142" i="7" s="1"/>
  <c r="K139" i="7"/>
  <c r="N139" i="7" s="1"/>
  <c r="K144" i="7"/>
  <c r="N144" i="7" s="1"/>
  <c r="K131" i="7"/>
  <c r="N131" i="7" s="1"/>
  <c r="K135" i="7"/>
  <c r="N135" i="7" s="1"/>
  <c r="K146" i="7"/>
  <c r="N146" i="7" s="1"/>
  <c r="K138" i="7"/>
  <c r="N138" i="7" s="1"/>
  <c r="K151" i="7"/>
  <c r="N151" i="7" s="1"/>
  <c r="G32" i="7"/>
  <c r="H32" i="7" s="1"/>
  <c r="F33" i="7" s="1"/>
  <c r="K16" i="7"/>
  <c r="Z17" i="7"/>
  <c r="M17" i="7"/>
  <c r="N17" i="7" s="1"/>
  <c r="Y18" i="7"/>
  <c r="K17" i="4"/>
  <c r="P11" i="4" s="1"/>
  <c r="P13" i="4" s="1"/>
  <c r="Y18" i="4"/>
  <c r="Z17" i="4"/>
  <c r="G30" i="6"/>
  <c r="H30" i="6" s="1"/>
  <c r="F31" i="6" s="1"/>
  <c r="E32" i="6"/>
  <c r="I32" i="6" s="1"/>
  <c r="F34" i="4"/>
  <c r="G34" i="4" s="1"/>
  <c r="H34" i="4" s="1"/>
  <c r="G33" i="5"/>
  <c r="H33" i="5" s="1"/>
  <c r="F34" i="5" s="1"/>
  <c r="C135" i="6" l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S19" i="6"/>
  <c r="T18" i="6"/>
  <c r="M149" i="6"/>
  <c r="K149" i="6" s="1"/>
  <c r="M150" i="6"/>
  <c r="K150" i="6" s="1"/>
  <c r="M154" i="6"/>
  <c r="K154" i="6" s="1"/>
  <c r="M151" i="6"/>
  <c r="K151" i="6" s="1"/>
  <c r="M144" i="6"/>
  <c r="K144" i="6" s="1"/>
  <c r="M152" i="6"/>
  <c r="K152" i="6" s="1"/>
  <c r="M145" i="6"/>
  <c r="K145" i="6" s="1"/>
  <c r="M153" i="6"/>
  <c r="K153" i="6" s="1"/>
  <c r="M146" i="6"/>
  <c r="K146" i="6" s="1"/>
  <c r="M143" i="6"/>
  <c r="K143" i="6" s="1"/>
  <c r="M147" i="6"/>
  <c r="K147" i="6" s="1"/>
  <c r="M148" i="6"/>
  <c r="K148" i="6" s="1"/>
  <c r="K142" i="6"/>
  <c r="G33" i="7"/>
  <c r="H33" i="7" s="1"/>
  <c r="F34" i="7" s="1"/>
  <c r="Y19" i="7"/>
  <c r="Z18" i="7"/>
  <c r="K17" i="7"/>
  <c r="K18" i="7"/>
  <c r="P11" i="7" s="1"/>
  <c r="P13" i="7" s="1"/>
  <c r="Y19" i="4"/>
  <c r="Z18" i="4"/>
  <c r="G31" i="6"/>
  <c r="H31" i="6" s="1"/>
  <c r="F32" i="6" s="1"/>
  <c r="E33" i="6"/>
  <c r="I33" i="6" s="1"/>
  <c r="F35" i="4"/>
  <c r="G35" i="4" s="1"/>
  <c r="H35" i="4" s="1"/>
  <c r="G34" i="5"/>
  <c r="H34" i="5" s="1"/>
  <c r="F35" i="5" s="1"/>
  <c r="S20" i="6" l="1"/>
  <c r="T19" i="6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G34" i="7"/>
  <c r="H34" i="7" s="1"/>
  <c r="F35" i="7" s="1"/>
  <c r="Z19" i="7"/>
  <c r="Y20" i="7"/>
  <c r="Y20" i="4"/>
  <c r="Z19" i="4"/>
  <c r="G32" i="6"/>
  <c r="H32" i="6" s="1"/>
  <c r="F33" i="6" s="1"/>
  <c r="E35" i="6"/>
  <c r="E34" i="6"/>
  <c r="I34" i="6" s="1"/>
  <c r="F36" i="4"/>
  <c r="G36" i="4" s="1"/>
  <c r="G35" i="5"/>
  <c r="H35" i="5" s="1"/>
  <c r="F36" i="5" s="1"/>
  <c r="C159" i="6" l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T20" i="6"/>
  <c r="S21" i="6"/>
  <c r="G35" i="7"/>
  <c r="H35" i="7" s="1"/>
  <c r="F36" i="7" s="1"/>
  <c r="Y21" i="7"/>
  <c r="Z20" i="7"/>
  <c r="Z20" i="4"/>
  <c r="Y21" i="4"/>
  <c r="H36" i="4"/>
  <c r="F37" i="4" s="1"/>
  <c r="G33" i="6"/>
  <c r="H33" i="6" s="1"/>
  <c r="F34" i="6" s="1"/>
  <c r="E36" i="6"/>
  <c r="I36" i="6" s="1"/>
  <c r="I35" i="6"/>
  <c r="G36" i="5"/>
  <c r="H36" i="5" s="1"/>
  <c r="F37" i="5" s="1"/>
  <c r="C171" i="6" l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T21" i="6"/>
  <c r="S22" i="6"/>
  <c r="G36" i="7"/>
  <c r="H36" i="7" s="1"/>
  <c r="F37" i="7" s="1"/>
  <c r="Y22" i="7"/>
  <c r="Z21" i="7"/>
  <c r="G37" i="4"/>
  <c r="Y22" i="4"/>
  <c r="Z21" i="4"/>
  <c r="G34" i="6"/>
  <c r="H34" i="6" s="1"/>
  <c r="F35" i="6" s="1"/>
  <c r="G35" i="6" s="1"/>
  <c r="H35" i="6" s="1"/>
  <c r="E37" i="6"/>
  <c r="I37" i="6" s="1"/>
  <c r="G37" i="5"/>
  <c r="S23" i="6" l="1"/>
  <c r="T22" i="6"/>
  <c r="C183" i="6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G37" i="7"/>
  <c r="H37" i="7" s="1"/>
  <c r="F38" i="7" s="1"/>
  <c r="Y23" i="7"/>
  <c r="Z22" i="7"/>
  <c r="Y23" i="4"/>
  <c r="Z22" i="4"/>
  <c r="G38" i="4"/>
  <c r="H38" i="4" s="1"/>
  <c r="F39" i="4" s="1"/>
  <c r="F36" i="6"/>
  <c r="E38" i="6"/>
  <c r="I38" i="6" s="1"/>
  <c r="H37" i="5"/>
  <c r="F38" i="5" s="1"/>
  <c r="G38" i="5" s="1"/>
  <c r="H38" i="5" s="1"/>
  <c r="F39" i="5" s="1"/>
  <c r="T23" i="6" l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S24" i="6"/>
  <c r="G38" i="7"/>
  <c r="H38" i="7" s="1"/>
  <c r="F39" i="7" s="1"/>
  <c r="Z23" i="7"/>
  <c r="Y24" i="7"/>
  <c r="Y24" i="4"/>
  <c r="Z23" i="4"/>
  <c r="G39" i="4"/>
  <c r="G36" i="6"/>
  <c r="H36" i="6" s="1"/>
  <c r="F37" i="6" s="1"/>
  <c r="E39" i="6"/>
  <c r="G39" i="5"/>
  <c r="C207" i="6" l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S25" i="6"/>
  <c r="T24" i="6"/>
  <c r="G39" i="7"/>
  <c r="I39" i="7" s="1"/>
  <c r="Z24" i="7"/>
  <c r="Y25" i="7"/>
  <c r="I39" i="4"/>
  <c r="J39" i="4" s="1"/>
  <c r="N39" i="4" s="1"/>
  <c r="Z24" i="4"/>
  <c r="Y25" i="4"/>
  <c r="G37" i="6"/>
  <c r="H37" i="6" s="1"/>
  <c r="F38" i="6" s="1"/>
  <c r="E40" i="6"/>
  <c r="J40" i="6" s="1"/>
  <c r="H39" i="5"/>
  <c r="F40" i="5" s="1"/>
  <c r="S26" i="6" l="1"/>
  <c r="T25" i="6"/>
  <c r="C219" i="6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H39" i="7"/>
  <c r="F40" i="7" s="1"/>
  <c r="J39" i="7"/>
  <c r="N39" i="7" s="1"/>
  <c r="Z25" i="7"/>
  <c r="Y26" i="7"/>
  <c r="F40" i="4"/>
  <c r="G40" i="4" s="1"/>
  <c r="Y26" i="4"/>
  <c r="Z25" i="4"/>
  <c r="E41" i="6"/>
  <c r="J41" i="6" s="1"/>
  <c r="N41" i="6" s="1"/>
  <c r="N40" i="6"/>
  <c r="G40" i="5"/>
  <c r="I40" i="5" s="1"/>
  <c r="S27" i="6" l="1"/>
  <c r="T26" i="6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G40" i="7"/>
  <c r="I40" i="7" s="1"/>
  <c r="Y27" i="7"/>
  <c r="Z26" i="7"/>
  <c r="I40" i="4"/>
  <c r="J40" i="4" s="1"/>
  <c r="N40" i="4" s="1"/>
  <c r="Y27" i="4"/>
  <c r="Z26" i="4"/>
  <c r="E42" i="6"/>
  <c r="G38" i="6"/>
  <c r="H38" i="6" s="1"/>
  <c r="F39" i="6" s="1"/>
  <c r="H40" i="5"/>
  <c r="F41" i="5" s="1"/>
  <c r="G41" i="5" s="1"/>
  <c r="H41" i="5" s="1"/>
  <c r="J40" i="5"/>
  <c r="C243" i="6" l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T27" i="6"/>
  <c r="S28" i="6"/>
  <c r="T28" i="6" s="1"/>
  <c r="H40" i="7"/>
  <c r="J40" i="7"/>
  <c r="N40" i="7" s="1"/>
  <c r="Y28" i="7"/>
  <c r="Z28" i="7" s="1"/>
  <c r="Z27" i="7"/>
  <c r="H40" i="4"/>
  <c r="Y28" i="4"/>
  <c r="Z28" i="4" s="1"/>
  <c r="Z27" i="4"/>
  <c r="J42" i="6"/>
  <c r="N42" i="6" s="1"/>
  <c r="H39" i="6"/>
  <c r="E43" i="6" l="1"/>
  <c r="J43" i="6" s="1"/>
  <c r="N43" i="6" s="1"/>
  <c r="G39" i="6"/>
  <c r="I39" i="6" s="1"/>
  <c r="J39" i="6" s="1"/>
  <c r="N39" i="6" s="1"/>
  <c r="E44" i="6" l="1"/>
  <c r="J44" i="6" s="1"/>
  <c r="N44" i="6" s="1"/>
  <c r="E45" i="6" l="1"/>
  <c r="J45" i="6" s="1"/>
  <c r="N45" i="6" s="1"/>
  <c r="E46" i="6" l="1"/>
  <c r="J46" i="6" s="1"/>
  <c r="N46" i="6" s="1"/>
  <c r="E47" i="6" l="1"/>
  <c r="J47" i="6" s="1"/>
  <c r="N47" i="6" s="1"/>
  <c r="E48" i="6" l="1"/>
  <c r="J48" i="6" s="1"/>
  <c r="N48" i="6" s="1"/>
  <c r="E49" i="6" l="1"/>
  <c r="J49" i="6" s="1"/>
  <c r="N49" i="6" s="1"/>
  <c r="E50" i="6" l="1"/>
  <c r="J50" i="6" s="1"/>
  <c r="N50" i="6" s="1"/>
  <c r="E52" i="6" l="1"/>
  <c r="J52" i="6" s="1"/>
  <c r="N52" i="6" s="1"/>
  <c r="E51" i="6"/>
  <c r="J51" i="6" s="1"/>
  <c r="N51" i="6" s="1"/>
  <c r="E53" i="6" l="1"/>
  <c r="J53" i="6" s="1"/>
  <c r="N53" i="6" s="1"/>
  <c r="E54" i="6" l="1"/>
  <c r="J54" i="6" s="1"/>
  <c r="N54" i="6" s="1"/>
  <c r="E55" i="6" l="1"/>
  <c r="J55" i="6" s="1"/>
  <c r="N55" i="6" s="1"/>
  <c r="E56" i="6" l="1"/>
  <c r="J56" i="6" s="1"/>
  <c r="N56" i="6" s="1"/>
  <c r="E57" i="6" l="1"/>
  <c r="J57" i="6" s="1"/>
  <c r="N57" i="6" s="1"/>
  <c r="E58" i="6" l="1"/>
  <c r="J58" i="6" s="1"/>
  <c r="N58" i="6" s="1"/>
  <c r="E59" i="6" l="1"/>
  <c r="J59" i="6" s="1"/>
  <c r="N59" i="6" s="1"/>
  <c r="E60" i="6" l="1"/>
  <c r="J60" i="6" s="1"/>
  <c r="N60" i="6" s="1"/>
  <c r="E61" i="6" l="1"/>
  <c r="J61" i="6" s="1"/>
  <c r="N61" i="6" s="1"/>
  <c r="E62" i="6" l="1"/>
  <c r="J62" i="6" s="1"/>
  <c r="N62" i="6" s="1"/>
  <c r="E63" i="6" l="1"/>
  <c r="J63" i="6" s="1"/>
  <c r="N63" i="6" s="1"/>
  <c r="E64" i="6" l="1"/>
  <c r="J64" i="6" s="1"/>
  <c r="N64" i="6" s="1"/>
  <c r="E65" i="6" l="1"/>
  <c r="J65" i="6" s="1"/>
  <c r="N65" i="6" s="1"/>
  <c r="E66" i="6" l="1"/>
  <c r="J66" i="6" s="1"/>
  <c r="N66" i="6" s="1"/>
  <c r="E67" i="6" l="1"/>
  <c r="J67" i="6" s="1"/>
  <c r="N67" i="6" s="1"/>
  <c r="E68" i="6" l="1"/>
  <c r="J68" i="6" s="1"/>
  <c r="N68" i="6" s="1"/>
  <c r="E69" i="6" l="1"/>
  <c r="J69" i="6" s="1"/>
  <c r="N69" i="6" s="1"/>
  <c r="E70" i="6" l="1"/>
  <c r="J70" i="6" s="1"/>
  <c r="N70" i="6" s="1"/>
  <c r="E71" i="6" l="1"/>
  <c r="J71" i="6" s="1"/>
  <c r="N71" i="6" s="1"/>
  <c r="E72" i="6" l="1"/>
  <c r="J72" i="6" s="1"/>
  <c r="N72" i="6" s="1"/>
  <c r="E73" i="6" l="1"/>
  <c r="J73" i="6" s="1"/>
  <c r="N73" i="6" s="1"/>
  <c r="E74" i="6" l="1"/>
  <c r="J74" i="6" s="1"/>
  <c r="N74" i="6" s="1"/>
  <c r="E75" i="6" l="1"/>
  <c r="J75" i="6" s="1"/>
  <c r="N75" i="6" s="1"/>
  <c r="E76" i="6" l="1"/>
  <c r="J76" i="6" s="1"/>
  <c r="N76" i="6" s="1"/>
  <c r="E77" i="6" l="1"/>
  <c r="J77" i="6" s="1"/>
  <c r="N77" i="6" s="1"/>
  <c r="E78" i="6" l="1"/>
  <c r="J78" i="6" s="1"/>
  <c r="N78" i="6" s="1"/>
  <c r="E79" i="6" l="1"/>
  <c r="J79" i="6" s="1"/>
  <c r="N79" i="6" s="1"/>
  <c r="E80" i="6" l="1"/>
  <c r="J80" i="6" s="1"/>
  <c r="N80" i="6" s="1"/>
  <c r="E81" i="6" l="1"/>
  <c r="J81" i="6" s="1"/>
  <c r="N81" i="6" s="1"/>
  <c r="E82" i="6" l="1"/>
  <c r="J82" i="6" s="1"/>
  <c r="N82" i="6" s="1"/>
  <c r="E83" i="6" l="1"/>
  <c r="J83" i="6" s="1"/>
  <c r="N83" i="6" s="1"/>
  <c r="E84" i="6" l="1"/>
  <c r="J84" i="6" s="1"/>
  <c r="N84" i="6" s="1"/>
  <c r="E85" i="6" l="1"/>
  <c r="J85" i="6" s="1"/>
  <c r="N85" i="6" s="1"/>
  <c r="E86" i="6" l="1"/>
  <c r="J86" i="6" s="1"/>
  <c r="N86" i="6" s="1"/>
  <c r="E87" i="6" l="1"/>
  <c r="J87" i="6" s="1"/>
  <c r="N87" i="6" s="1"/>
  <c r="E88" i="6" l="1"/>
  <c r="J88" i="6" s="1"/>
  <c r="N88" i="6" s="1"/>
  <c r="E89" i="6" l="1"/>
  <c r="J89" i="6" s="1"/>
  <c r="N89" i="6" s="1"/>
  <c r="E90" i="6" l="1"/>
  <c r="J90" i="6" s="1"/>
  <c r="N90" i="6" s="1"/>
  <c r="E91" i="6" l="1"/>
  <c r="J91" i="6" s="1"/>
  <c r="N91" i="6" s="1"/>
  <c r="E92" i="6" l="1"/>
  <c r="J92" i="6" s="1"/>
  <c r="N92" i="6" s="1"/>
  <c r="E93" i="6" l="1"/>
  <c r="J93" i="6" s="1"/>
  <c r="N93" i="6" s="1"/>
  <c r="E94" i="6" l="1"/>
  <c r="J94" i="6" s="1"/>
  <c r="N94" i="6" s="1"/>
  <c r="E95" i="6" l="1"/>
  <c r="J95" i="6" s="1"/>
  <c r="N95" i="6" s="1"/>
  <c r="E96" i="6" l="1"/>
  <c r="J96" i="6" s="1"/>
  <c r="N96" i="6" s="1"/>
  <c r="E97" i="6" l="1"/>
  <c r="J97" i="6" s="1"/>
  <c r="N97" i="6" s="1"/>
  <c r="E98" i="6" l="1"/>
  <c r="J98" i="6" s="1"/>
  <c r="N98" i="6" s="1"/>
  <c r="E99" i="6" l="1"/>
  <c r="J99" i="6" s="1"/>
  <c r="N99" i="6" s="1"/>
  <c r="E100" i="6" l="1"/>
  <c r="J100" i="6" s="1"/>
  <c r="N100" i="6" s="1"/>
  <c r="E101" i="6" l="1"/>
  <c r="J101" i="6" s="1"/>
  <c r="N101" i="6" s="1"/>
  <c r="E102" i="6" l="1"/>
  <c r="J102" i="6" s="1"/>
  <c r="N102" i="6" s="1"/>
  <c r="E103" i="6" l="1"/>
  <c r="J103" i="6" s="1"/>
  <c r="N103" i="6" s="1"/>
  <c r="E104" i="6" l="1"/>
  <c r="J104" i="6" s="1"/>
  <c r="N104" i="6" s="1"/>
  <c r="E105" i="6" l="1"/>
  <c r="J105" i="6" s="1"/>
  <c r="N105" i="6" s="1"/>
  <c r="E106" i="6" l="1"/>
  <c r="J106" i="6" s="1"/>
  <c r="N106" i="6" s="1"/>
  <c r="E107" i="6" l="1"/>
  <c r="J107" i="6" s="1"/>
  <c r="N107" i="6" s="1"/>
  <c r="E108" i="6" l="1"/>
  <c r="J108" i="6" s="1"/>
  <c r="N108" i="6" s="1"/>
  <c r="E109" i="6" l="1"/>
  <c r="J109" i="6" s="1"/>
  <c r="N109" i="6" s="1"/>
  <c r="E110" i="6" l="1"/>
  <c r="J110" i="6" s="1"/>
  <c r="N110" i="6" s="1"/>
  <c r="E111" i="6" l="1"/>
  <c r="J111" i="6" s="1"/>
  <c r="N111" i="6" s="1"/>
  <c r="E112" i="6" l="1"/>
  <c r="J112" i="6" s="1"/>
  <c r="N112" i="6" s="1"/>
  <c r="E113" i="6" l="1"/>
  <c r="J113" i="6" s="1"/>
  <c r="N113" i="6" s="1"/>
  <c r="E114" i="6" l="1"/>
  <c r="J114" i="6" s="1"/>
  <c r="N114" i="6" s="1"/>
  <c r="E115" i="6" l="1"/>
  <c r="J115" i="6" s="1"/>
  <c r="N115" i="6" s="1"/>
  <c r="E116" i="6" l="1"/>
  <c r="J116" i="6" s="1"/>
  <c r="N116" i="6" s="1"/>
  <c r="E117" i="6" l="1"/>
  <c r="J117" i="6" s="1"/>
  <c r="N117" i="6" s="1"/>
  <c r="E118" i="6" l="1"/>
  <c r="J118" i="6" s="1"/>
  <c r="N118" i="6" s="1"/>
  <c r="E119" i="6" l="1"/>
  <c r="J119" i="6" s="1"/>
  <c r="N119" i="6" s="1"/>
  <c r="E120" i="6" l="1"/>
  <c r="J120" i="6" s="1"/>
  <c r="N120" i="6" s="1"/>
  <c r="E121" i="6" l="1"/>
  <c r="J121" i="6" s="1"/>
  <c r="N121" i="6" s="1"/>
  <c r="E122" i="6" l="1"/>
  <c r="J122" i="6" s="1"/>
  <c r="N122" i="6" s="1"/>
  <c r="E123" i="6" l="1"/>
  <c r="J123" i="6" s="1"/>
  <c r="N123" i="6" s="1"/>
  <c r="E124" i="6" l="1"/>
  <c r="J124" i="6" s="1"/>
  <c r="N124" i="6" s="1"/>
  <c r="E125" i="6" l="1"/>
  <c r="J125" i="6" s="1"/>
  <c r="N125" i="6" s="1"/>
  <c r="E126" i="6" l="1"/>
  <c r="J126" i="6" s="1"/>
  <c r="N126" i="6" s="1"/>
  <c r="E127" i="6" l="1"/>
  <c r="J127" i="6" s="1"/>
  <c r="N127" i="6" s="1"/>
  <c r="E128" i="6" l="1"/>
  <c r="J128" i="6" s="1"/>
  <c r="N128" i="6" s="1"/>
  <c r="E129" i="6" l="1"/>
  <c r="J129" i="6" s="1"/>
  <c r="N129" i="6" s="1"/>
  <c r="E130" i="6" l="1"/>
  <c r="J130" i="6" s="1"/>
  <c r="N130" i="6" s="1"/>
  <c r="E131" i="6" l="1"/>
  <c r="J131" i="6" s="1"/>
  <c r="N131" i="6" s="1"/>
  <c r="E132" i="6" l="1"/>
  <c r="J132" i="6" s="1"/>
  <c r="N132" i="6" s="1"/>
  <c r="E133" i="6" l="1"/>
  <c r="J133" i="6" s="1"/>
  <c r="N133" i="6" s="1"/>
  <c r="E134" i="6" l="1"/>
  <c r="J134" i="6" s="1"/>
  <c r="N134" i="6" s="1"/>
  <c r="E135" i="6" l="1"/>
  <c r="J135" i="6" s="1"/>
  <c r="N135" i="6" s="1"/>
  <c r="E136" i="6" l="1"/>
  <c r="J136" i="6" s="1"/>
  <c r="N136" i="6" s="1"/>
  <c r="E137" i="6" l="1"/>
  <c r="J137" i="6" s="1"/>
  <c r="N137" i="6" s="1"/>
  <c r="E138" i="6" l="1"/>
  <c r="J138" i="6" s="1"/>
  <c r="N138" i="6" s="1"/>
  <c r="E139" i="6" l="1"/>
  <c r="J139" i="6" s="1"/>
  <c r="N139" i="6" s="1"/>
  <c r="E140" i="6" l="1"/>
  <c r="J140" i="6" s="1"/>
  <c r="N140" i="6" s="1"/>
  <c r="E141" i="6" l="1"/>
  <c r="J141" i="6" s="1"/>
  <c r="N141" i="6" s="1"/>
  <c r="E142" i="6" l="1"/>
  <c r="J142" i="6" s="1"/>
  <c r="N142" i="6" s="1"/>
  <c r="E143" i="6" l="1"/>
  <c r="J143" i="6" s="1"/>
  <c r="N143" i="6" s="1"/>
  <c r="E144" i="6" l="1"/>
  <c r="J144" i="6" s="1"/>
  <c r="N144" i="6" s="1"/>
  <c r="E145" i="6" l="1"/>
  <c r="J145" i="6" s="1"/>
  <c r="N145" i="6" s="1"/>
  <c r="E146" i="6" l="1"/>
  <c r="J146" i="6" s="1"/>
  <c r="N146" i="6" s="1"/>
  <c r="E147" i="6" l="1"/>
  <c r="J147" i="6" s="1"/>
  <c r="N147" i="6" s="1"/>
  <c r="E148" i="6" l="1"/>
  <c r="J148" i="6" s="1"/>
  <c r="N148" i="6" s="1"/>
  <c r="E149" i="6" l="1"/>
  <c r="J149" i="6" s="1"/>
  <c r="N149" i="6" s="1"/>
  <c r="E150" i="6" l="1"/>
  <c r="J150" i="6" s="1"/>
  <c r="N150" i="6" s="1"/>
  <c r="E151" i="6" l="1"/>
  <c r="J151" i="6" s="1"/>
  <c r="N151" i="6" s="1"/>
  <c r="E152" i="6" l="1"/>
  <c r="J152" i="6" s="1"/>
  <c r="N152" i="6" s="1"/>
  <c r="E153" i="6" l="1"/>
  <c r="J153" i="6" s="1"/>
  <c r="N153" i="6" s="1"/>
  <c r="E154" i="6" l="1"/>
  <c r="J154" i="6" s="1"/>
  <c r="N154" i="6" s="1"/>
  <c r="E155" i="6" l="1"/>
  <c r="J155" i="6" s="1"/>
  <c r="N155" i="6" s="1"/>
  <c r="E156" i="6" l="1"/>
  <c r="J156" i="6" s="1"/>
  <c r="N156" i="6" s="1"/>
  <c r="E157" i="6" l="1"/>
  <c r="J157" i="6" s="1"/>
  <c r="N157" i="6" s="1"/>
  <c r="E158" i="6" l="1"/>
  <c r="J158" i="6" s="1"/>
  <c r="N158" i="6" s="1"/>
  <c r="E159" i="6" l="1"/>
  <c r="J159" i="6" s="1"/>
  <c r="N159" i="6" s="1"/>
  <c r="E160" i="6" l="1"/>
  <c r="J160" i="6" s="1"/>
  <c r="N160" i="6" s="1"/>
  <c r="E161" i="6" l="1"/>
  <c r="J161" i="6" s="1"/>
  <c r="N161" i="6" s="1"/>
  <c r="E162" i="6" l="1"/>
  <c r="J162" i="6" s="1"/>
  <c r="N162" i="6" s="1"/>
  <c r="E163" i="6" l="1"/>
  <c r="J163" i="6" s="1"/>
  <c r="N163" i="6" s="1"/>
  <c r="E164" i="6" l="1"/>
  <c r="J164" i="6" s="1"/>
  <c r="N164" i="6" s="1"/>
  <c r="E165" i="6" l="1"/>
  <c r="J165" i="6" s="1"/>
  <c r="N165" i="6" s="1"/>
  <c r="E166" i="6" l="1"/>
  <c r="J166" i="6" s="1"/>
  <c r="N166" i="6" s="1"/>
  <c r="E167" i="6" l="1"/>
  <c r="J167" i="6" s="1"/>
  <c r="N167" i="6" s="1"/>
  <c r="E168" i="6" l="1"/>
  <c r="J168" i="6" s="1"/>
  <c r="N168" i="6" s="1"/>
  <c r="E169" i="6" l="1"/>
  <c r="J169" i="6" s="1"/>
  <c r="N169" i="6" s="1"/>
  <c r="E170" i="6" l="1"/>
  <c r="J170" i="6" s="1"/>
  <c r="N170" i="6" s="1"/>
  <c r="E171" i="6" l="1"/>
  <c r="J171" i="6" s="1"/>
  <c r="N171" i="6" s="1"/>
  <c r="E172" i="6" l="1"/>
  <c r="J172" i="6" s="1"/>
  <c r="N172" i="6" s="1"/>
  <c r="E173" i="6" l="1"/>
  <c r="J173" i="6" s="1"/>
  <c r="N173" i="6" s="1"/>
  <c r="E174" i="6" l="1"/>
  <c r="J174" i="6" s="1"/>
  <c r="N174" i="6" s="1"/>
  <c r="E175" i="6" l="1"/>
  <c r="J175" i="6" s="1"/>
  <c r="N175" i="6" s="1"/>
  <c r="E176" i="6" l="1"/>
  <c r="J176" i="6" s="1"/>
  <c r="N176" i="6" s="1"/>
  <c r="E177" i="6" l="1"/>
  <c r="J177" i="6" s="1"/>
  <c r="N177" i="6" s="1"/>
  <c r="E178" i="6" l="1"/>
  <c r="J178" i="6" s="1"/>
  <c r="N178" i="6" s="1"/>
  <c r="E179" i="6" l="1"/>
  <c r="J179" i="6" s="1"/>
  <c r="N179" i="6" s="1"/>
  <c r="E180" i="6" l="1"/>
  <c r="J180" i="6" s="1"/>
  <c r="N180" i="6" s="1"/>
  <c r="E181" i="6" l="1"/>
  <c r="J181" i="6" s="1"/>
  <c r="N181" i="6" s="1"/>
  <c r="E182" i="6" l="1"/>
  <c r="J182" i="6" s="1"/>
  <c r="N182" i="6" s="1"/>
  <c r="E183" i="6" l="1"/>
  <c r="J183" i="6" s="1"/>
  <c r="N183" i="6" s="1"/>
  <c r="E184" i="6" l="1"/>
  <c r="J184" i="6" s="1"/>
  <c r="N184" i="6" s="1"/>
  <c r="E185" i="6" l="1"/>
  <c r="J185" i="6" s="1"/>
  <c r="N185" i="6" s="1"/>
  <c r="E186" i="6" l="1"/>
  <c r="J186" i="6" s="1"/>
  <c r="N186" i="6" s="1"/>
  <c r="E187" i="6" l="1"/>
  <c r="J187" i="6" s="1"/>
  <c r="N187" i="6" s="1"/>
  <c r="E188" i="6" l="1"/>
  <c r="J188" i="6" s="1"/>
  <c r="N188" i="6" s="1"/>
  <c r="E189" i="6" l="1"/>
  <c r="J189" i="6" s="1"/>
  <c r="N189" i="6" s="1"/>
  <c r="E190" i="6" l="1"/>
  <c r="J190" i="6" s="1"/>
  <c r="N190" i="6" s="1"/>
  <c r="E191" i="6" l="1"/>
  <c r="J191" i="6" s="1"/>
  <c r="N191" i="6" s="1"/>
  <c r="E192" i="6" l="1"/>
  <c r="J192" i="6" s="1"/>
  <c r="N192" i="6" s="1"/>
  <c r="E193" i="6" l="1"/>
  <c r="J193" i="6" s="1"/>
  <c r="N193" i="6" s="1"/>
  <c r="E194" i="6" l="1"/>
  <c r="J194" i="6" s="1"/>
  <c r="N194" i="6" s="1"/>
  <c r="E195" i="6" l="1"/>
  <c r="J195" i="6" s="1"/>
  <c r="N195" i="6" s="1"/>
  <c r="E196" i="6" l="1"/>
  <c r="J196" i="6" s="1"/>
  <c r="N196" i="6" s="1"/>
  <c r="E197" i="6" l="1"/>
  <c r="J197" i="6" s="1"/>
  <c r="N197" i="6" s="1"/>
  <c r="E198" i="6" l="1"/>
  <c r="J198" i="6" s="1"/>
  <c r="N198" i="6" s="1"/>
  <c r="E199" i="6" l="1"/>
  <c r="J199" i="6" s="1"/>
  <c r="N199" i="6" s="1"/>
  <c r="E200" i="6" l="1"/>
  <c r="J200" i="6" s="1"/>
  <c r="N200" i="6" s="1"/>
  <c r="E201" i="6" l="1"/>
  <c r="J201" i="6" s="1"/>
  <c r="N201" i="6" s="1"/>
  <c r="E202" i="6" l="1"/>
  <c r="J202" i="6" s="1"/>
  <c r="N202" i="6" s="1"/>
  <c r="E203" i="6" l="1"/>
  <c r="J203" i="6" s="1"/>
  <c r="N203" i="6" s="1"/>
  <c r="E204" i="6" l="1"/>
  <c r="J204" i="6" s="1"/>
  <c r="N204" i="6" s="1"/>
  <c r="E205" i="6" l="1"/>
  <c r="J205" i="6" s="1"/>
  <c r="N205" i="6" s="1"/>
  <c r="E206" i="6" l="1"/>
  <c r="J206" i="6" s="1"/>
  <c r="N206" i="6" s="1"/>
  <c r="E207" i="6" l="1"/>
  <c r="J207" i="6" s="1"/>
  <c r="N207" i="6" s="1"/>
  <c r="E208" i="6" l="1"/>
  <c r="J208" i="6" s="1"/>
  <c r="N208" i="6" s="1"/>
  <c r="E209" i="6" l="1"/>
  <c r="J209" i="6" s="1"/>
  <c r="N209" i="6" s="1"/>
  <c r="E210" i="6" l="1"/>
  <c r="J210" i="6" s="1"/>
  <c r="N210" i="6" s="1"/>
  <c r="E211" i="6" l="1"/>
  <c r="J211" i="6" s="1"/>
  <c r="N211" i="6" s="1"/>
  <c r="E212" i="6" l="1"/>
  <c r="J212" i="6" s="1"/>
  <c r="N212" i="6" s="1"/>
  <c r="E213" i="6" l="1"/>
  <c r="J213" i="6" s="1"/>
  <c r="N213" i="6" s="1"/>
  <c r="E214" i="6" l="1"/>
  <c r="J214" i="6" s="1"/>
  <c r="N214" i="6" s="1"/>
  <c r="E215" i="6" l="1"/>
  <c r="J215" i="6" s="1"/>
  <c r="N215" i="6" s="1"/>
  <c r="E216" i="6" l="1"/>
  <c r="J216" i="6" s="1"/>
  <c r="N216" i="6" s="1"/>
  <c r="E217" i="6" l="1"/>
  <c r="J217" i="6" s="1"/>
  <c r="N217" i="6" s="1"/>
  <c r="E218" i="6" l="1"/>
  <c r="J218" i="6" s="1"/>
  <c r="N218" i="6" s="1"/>
  <c r="E219" i="6" l="1"/>
  <c r="J219" i="6" s="1"/>
  <c r="N219" i="6" s="1"/>
  <c r="E220" i="6" l="1"/>
  <c r="J220" i="6" s="1"/>
  <c r="N220" i="6" s="1"/>
  <c r="E221" i="6" l="1"/>
  <c r="J221" i="6" s="1"/>
  <c r="N221" i="6" s="1"/>
  <c r="E222" i="6" l="1"/>
  <c r="J222" i="6" s="1"/>
  <c r="N222" i="6" s="1"/>
  <c r="E223" i="6" l="1"/>
  <c r="J223" i="6" s="1"/>
  <c r="N223" i="6" s="1"/>
  <c r="E224" i="6" l="1"/>
  <c r="J224" i="6" s="1"/>
  <c r="N224" i="6" s="1"/>
  <c r="E225" i="6" l="1"/>
  <c r="J225" i="6" s="1"/>
  <c r="N225" i="6" s="1"/>
  <c r="E226" i="6" l="1"/>
  <c r="J226" i="6" s="1"/>
  <c r="N226" i="6" s="1"/>
  <c r="E227" i="6" l="1"/>
  <c r="J227" i="6" s="1"/>
  <c r="N227" i="6" s="1"/>
  <c r="E228" i="6" l="1"/>
  <c r="J228" i="6" s="1"/>
  <c r="N228" i="6" s="1"/>
  <c r="E229" i="6" l="1"/>
  <c r="J229" i="6" s="1"/>
  <c r="N229" i="6" s="1"/>
  <c r="E230" i="6" l="1"/>
  <c r="J230" i="6" s="1"/>
  <c r="N230" i="6" s="1"/>
  <c r="E231" i="6" l="1"/>
  <c r="J231" i="6" s="1"/>
  <c r="N231" i="6" s="1"/>
  <c r="E232" i="6" l="1"/>
  <c r="J232" i="6" s="1"/>
  <c r="N232" i="6" s="1"/>
  <c r="E233" i="6" l="1"/>
  <c r="J233" i="6" s="1"/>
  <c r="N233" i="6" s="1"/>
  <c r="E234" i="6" l="1"/>
  <c r="J234" i="6" s="1"/>
  <c r="N234" i="6" s="1"/>
  <c r="E235" i="6" l="1"/>
  <c r="J235" i="6" s="1"/>
  <c r="N235" i="6" s="1"/>
  <c r="E236" i="6" l="1"/>
  <c r="J236" i="6" s="1"/>
  <c r="N236" i="6" s="1"/>
  <c r="E237" i="6" l="1"/>
  <c r="J237" i="6" s="1"/>
  <c r="N237" i="6" s="1"/>
  <c r="E238" i="6" l="1"/>
  <c r="J238" i="6" s="1"/>
  <c r="N238" i="6" s="1"/>
  <c r="E239" i="6" l="1"/>
  <c r="J239" i="6" s="1"/>
  <c r="N239" i="6" s="1"/>
  <c r="E240" i="6" l="1"/>
  <c r="J240" i="6" s="1"/>
  <c r="N240" i="6" s="1"/>
  <c r="E241" i="6" l="1"/>
  <c r="J241" i="6" s="1"/>
  <c r="N241" i="6" s="1"/>
  <c r="E242" i="6" l="1"/>
  <c r="J242" i="6" s="1"/>
  <c r="N242" i="6" s="1"/>
  <c r="E243" i="6" l="1"/>
  <c r="J243" i="6" s="1"/>
  <c r="N243" i="6" s="1"/>
  <c r="E244" i="6" l="1"/>
  <c r="J244" i="6" s="1"/>
  <c r="N244" i="6" s="1"/>
  <c r="E245" i="6" l="1"/>
  <c r="J245" i="6" s="1"/>
  <c r="N245" i="6" s="1"/>
  <c r="E246" i="6" l="1"/>
  <c r="J246" i="6" s="1"/>
  <c r="N246" i="6" s="1"/>
  <c r="E247" i="6" l="1"/>
  <c r="J247" i="6" s="1"/>
  <c r="N247" i="6" s="1"/>
  <c r="E248" i="6" l="1"/>
  <c r="J248" i="6" s="1"/>
  <c r="N248" i="6" s="1"/>
  <c r="E249" i="6" l="1"/>
  <c r="J249" i="6" s="1"/>
  <c r="N249" i="6" s="1"/>
  <c r="E250" i="6" l="1"/>
  <c r="J250" i="6" s="1"/>
  <c r="N250" i="6" s="1"/>
  <c r="E251" i="6" l="1"/>
  <c r="J251" i="6" s="1"/>
  <c r="N251" i="6" s="1"/>
  <c r="E252" i="6" l="1"/>
  <c r="J252" i="6" s="1"/>
  <c r="N252" i="6" s="1"/>
  <c r="E253" i="6" l="1"/>
  <c r="J253" i="6" s="1"/>
  <c r="N253" i="6" s="1"/>
  <c r="E254" i="6" l="1"/>
  <c r="J254" i="6" s="1"/>
  <c r="N254" i="6" s="1"/>
  <c r="E255" i="6" l="1"/>
  <c r="J255" i="6" s="1"/>
  <c r="N255" i="6" s="1"/>
  <c r="E256" i="6" l="1"/>
  <c r="J256" i="6" s="1"/>
  <c r="N256" i="6" s="1"/>
  <c r="E257" i="6" l="1"/>
  <c r="J257" i="6" s="1"/>
  <c r="N257" i="6" s="1"/>
  <c r="E258" i="6" l="1"/>
  <c r="J258" i="6" s="1"/>
  <c r="N258" i="6" s="1"/>
  <c r="E259" i="6" l="1"/>
  <c r="J259" i="6" s="1"/>
  <c r="N259" i="6" s="1"/>
  <c r="E260" i="6" l="1"/>
  <c r="J260" i="6" s="1"/>
  <c r="N260" i="6" s="1"/>
  <c r="E261" i="6" l="1"/>
  <c r="J261" i="6" s="1"/>
  <c r="N261" i="6" s="1"/>
  <c r="E262" i="6" l="1"/>
  <c r="J262" i="6" s="1"/>
  <c r="N262" i="6" s="1"/>
  <c r="E263" i="6" l="1"/>
  <c r="J263" i="6" s="1"/>
  <c r="N263" i="6" s="1"/>
  <c r="E264" i="6" l="1"/>
  <c r="J264" i="6" s="1"/>
  <c r="N264" i="6" s="1"/>
  <c r="E266" i="6" l="1"/>
  <c r="J266" i="6" s="1"/>
  <c r="N266" i="6" s="1"/>
  <c r="E265" i="6"/>
  <c r="J265" i="6" s="1"/>
  <c r="N265" i="6" s="1"/>
</calcChain>
</file>

<file path=xl/sharedStrings.xml><?xml version="1.0" encoding="utf-8"?>
<sst xmlns="http://schemas.openxmlformats.org/spreadsheetml/2006/main" count="300" uniqueCount="68">
  <si>
    <t>ежегодно</t>
  </si>
  <si>
    <t>ежемесячно</t>
  </si>
  <si>
    <t>Поток (чистый плюс)</t>
  </si>
  <si>
    <t xml:space="preserve">Нужны бабки на: </t>
  </si>
  <si>
    <t>1) Ипотека</t>
  </si>
  <si>
    <t>сейчас</t>
  </si>
  <si>
    <t>2) Кредитка</t>
  </si>
  <si>
    <t>срочность (когда начало платежей)</t>
  </si>
  <si>
    <t>длительность (мес)</t>
  </si>
  <si>
    <t>сколько хотим</t>
  </si>
  <si>
    <t>ежемесячно 6 месяцев</t>
  </si>
  <si>
    <t>руб</t>
  </si>
  <si>
    <t>3) Шарага</t>
  </si>
  <si>
    <t>каждый август?</t>
  </si>
  <si>
    <t>Кредит на обучение:</t>
  </si>
  <si>
    <t>7.9% в год</t>
  </si>
  <si>
    <t>ежемесячные %</t>
  </si>
  <si>
    <t>10 лет платим только %</t>
  </si>
  <si>
    <t>потом 10 лет аннуитет</t>
  </si>
  <si>
    <t>можно взять кредит не на все обучение, а только на часть</t>
  </si>
  <si>
    <t>Хотим:</t>
  </si>
  <si>
    <t>max бабки через 20 лет</t>
  </si>
  <si>
    <t>НАДО ГАСИТЬ ПО-ЛЮБОМУ</t>
  </si>
  <si>
    <t>когда хотим, но 30% годовых ежемесячно на остаток</t>
  </si>
  <si>
    <t xml:space="preserve">НАДО ГАСИТЬ КАК МОЖНО БЫСТРЕЕ, 30% ЭТО ОЧЕНЬ МНОГО, ТАКОЙ ДОХОДНОСТИ МЫ НЕ НАЙДЕМ </t>
  </si>
  <si>
    <t>ПЛАН 1</t>
  </si>
  <si>
    <t>ВСЕМ ОСТАВШИМСЯ - ГАСИМ КРЕДИТКУ</t>
  </si>
  <si>
    <t>ГАСИМ ИПОТЕКУ СРАЗУ</t>
  </si>
  <si>
    <t>МОЖНО ВЗЯТЬ КРЕДИТ НА ОБУЧЕНИЕ, Т К ОН НАМНОГО ВЫГОДНЕЕ, ЧЕМ КРЕДИТ ПО КРЕДИТКЕ</t>
  </si>
  <si>
    <t>ВСЕ ДЕЛАЕМ В СЕГОДНЯШНИХ ЦЕНАХ, ПОТОМ ПОПРАВЛЮ</t>
  </si>
  <si>
    <t>ПЛАТЕЖИ ПО ИПОТЕКЕ</t>
  </si>
  <si>
    <t>ОСТАТОК ПО КРЕДИТКЕ</t>
  </si>
  <si>
    <t>ПРОЦЕНТ ПО КРЕДИТКЕ</t>
  </si>
  <si>
    <t>ДОХОД ПОСЛЕ ИПОТЕКИ</t>
  </si>
  <si>
    <t>ежегодно 10 лет + инфляция</t>
  </si>
  <si>
    <t>Прогноз по инфляции</t>
  </si>
  <si>
    <t>Месячная инфляция</t>
  </si>
  <si>
    <t>Доход (без инфл)</t>
  </si>
  <si>
    <t>Доход(инфл)</t>
  </si>
  <si>
    <t>PVA</t>
  </si>
  <si>
    <t>n</t>
  </si>
  <si>
    <t>Сумма кредита</t>
  </si>
  <si>
    <t>Процент по кредиту</t>
  </si>
  <si>
    <t>ОСТАТОК СРЕДСТВ ПОСЛЕ ИПОТЕКИ И КРЕДИТКИ</t>
  </si>
  <si>
    <t>Процент по кредиту МЕСЯЧНЫЙ</t>
  </si>
  <si>
    <t>Расчитаем аннуитетный платеж по кредиту</t>
  </si>
  <si>
    <t>m</t>
  </si>
  <si>
    <t>p</t>
  </si>
  <si>
    <t>i/m</t>
  </si>
  <si>
    <t>R/p</t>
  </si>
  <si>
    <t>Месяц получ кредита</t>
  </si>
  <si>
    <t>Окончание учёбы. Начало аннуит</t>
  </si>
  <si>
    <t>ИТОГОВЫЙ ОСТАТОК</t>
  </si>
  <si>
    <t>ВЫПЛАТЫ ПО ОБРАЗОВАТ КРЕДИТУ</t>
  </si>
  <si>
    <t>ДЕЛЬТА ОСТАТКА НА КРЕДИТКЕ</t>
  </si>
  <si>
    <t>СУММАРНЫЙ ПЛАТЁЖ ПО КРЕДИТКЕ</t>
  </si>
  <si>
    <t>Сколько платим за образование</t>
  </si>
  <si>
    <t>ТЕЛО ОБРЗАОВАТ КРЕДИТА</t>
  </si>
  <si>
    <t>ВЫПЛАТЫ ПО ОБРАЗОВАТ КРЕДИТУ (2 сын)</t>
  </si>
  <si>
    <t>ТЕЛО ОБРЗАОВАТ КРЕДИТА для 2 сына</t>
  </si>
  <si>
    <t>?</t>
  </si>
  <si>
    <t>(Начиная с этого момента начинаем жить на доход с инвестиций) 01.01.2044</t>
  </si>
  <si>
    <t>Расчёт реальной ставки процента по кредитке</t>
  </si>
  <si>
    <t xml:space="preserve">Нужны деньги на: </t>
  </si>
  <si>
    <t>3) Университет</t>
  </si>
  <si>
    <t>max денег через 20 лет</t>
  </si>
  <si>
    <t>ПЛАН</t>
  </si>
  <si>
    <t>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</si>
</sst>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₽&quot;;[Red]\-#,##0\ &quot;₽&quot;"/>
    <numFmt numFmtId="44" formatCode="_-* #,##0.00\ &quot;₽&quot;_-;\-* #,##0.00\ &quot;₽&quot;_-;_-* &quot;-&quot;??\ &quot;₽&quot;_-;_-@_-"/>
    <numFmt numFmtId="164" formatCode="0.0"/>
    <numFmt numFmtId="165" formatCode="#,##0\ &quot;₽&quot;"/>
    <numFmt numFmtId="166" formatCode="_-* #,##0\ &quot;₽&quot;_-;\-* #,##0\ &quot;₽&quot;_-;_-* &quot;-&quot;??\ &quot;₽&quot;_-;_-@_-"/>
    <numFmt numFmtId="167" formatCode="#,##0.00\ &quot;₽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2" borderId="0" xfId="0" applyFont="1" applyFill="1"/>
    <xf numFmtId="0" fontId="0" fillId="3" borderId="0" xfId="0" applyFill="1" applyAlignment="1">
      <alignment wrapText="1"/>
    </xf>
    <xf numFmtId="0" fontId="0" fillId="3" borderId="1" xfId="0" applyFill="1" applyBorder="1"/>
    <xf numFmtId="0" fontId="0" fillId="2" borderId="1" xfId="0" applyFill="1" applyBorder="1"/>
    <xf numFmtId="1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wrapText="1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1" fontId="3" fillId="0" borderId="0" xfId="0" applyNumberFormat="1" applyFont="1" applyAlignment="1">
      <alignment wrapText="1"/>
    </xf>
    <xf numFmtId="165" fontId="0" fillId="0" borderId="0" xfId="0" applyNumberFormat="1"/>
    <xf numFmtId="165" fontId="0" fillId="4" borderId="0" xfId="0" applyNumberFormat="1" applyFill="1"/>
    <xf numFmtId="0" fontId="0" fillId="4" borderId="0" xfId="0" applyFill="1"/>
    <xf numFmtId="14" fontId="0" fillId="4" borderId="0" xfId="0" applyNumberFormat="1" applyFill="1"/>
    <xf numFmtId="1" fontId="0" fillId="4" borderId="0" xfId="0" applyNumberFormat="1" applyFill="1"/>
    <xf numFmtId="14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65" fontId="0" fillId="5" borderId="0" xfId="0" applyNumberFormat="1" applyFill="1"/>
    <xf numFmtId="166" fontId="0" fillId="0" borderId="0" xfId="0" applyNumberFormat="1"/>
    <xf numFmtId="166" fontId="0" fillId="5" borderId="0" xfId="0" applyNumberFormat="1" applyFill="1"/>
    <xf numFmtId="14" fontId="0" fillId="6" borderId="0" xfId="0" applyNumberFormat="1" applyFill="1"/>
    <xf numFmtId="0" fontId="0" fillId="6" borderId="0" xfId="0" applyFill="1"/>
    <xf numFmtId="1" fontId="0" fillId="6" borderId="0" xfId="0" applyNumberFormat="1" applyFill="1"/>
    <xf numFmtId="165" fontId="0" fillId="6" borderId="0" xfId="0" applyNumberFormat="1" applyFill="1"/>
    <xf numFmtId="166" fontId="0" fillId="6" borderId="0" xfId="0" applyNumberFormat="1" applyFill="1"/>
    <xf numFmtId="166" fontId="0" fillId="4" borderId="0" xfId="0" applyNumberFormat="1" applyFill="1"/>
    <xf numFmtId="44" fontId="0" fillId="0" borderId="0" xfId="0" applyNumberFormat="1"/>
    <xf numFmtId="167" fontId="0" fillId="0" borderId="0" xfId="0" applyNumberFormat="1"/>
    <xf numFmtId="44" fontId="0" fillId="5" borderId="0" xfId="0" applyNumberFormat="1" applyFill="1"/>
    <xf numFmtId="44" fontId="0" fillId="4" borderId="0" xfId="0" applyNumberFormat="1" applyFill="1"/>
    <xf numFmtId="14" fontId="0" fillId="7" borderId="0" xfId="0" applyNumberFormat="1" applyFill="1"/>
    <xf numFmtId="44" fontId="0" fillId="6" borderId="0" xfId="0" applyNumberFormat="1" applyFill="1"/>
    <xf numFmtId="10" fontId="0" fillId="0" borderId="0" xfId="1" applyNumberFormat="1" applyFont="1"/>
    <xf numFmtId="6" fontId="0" fillId="0" borderId="0" xfId="0" applyNumberFormat="1"/>
    <xf numFmtId="10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B8550-B4BB-4D49-BF4D-B1AFCFC71464}">
  <dimension ref="A1:V267"/>
  <sheetViews>
    <sheetView zoomScale="69" zoomScaleNormal="85" workbookViewId="0">
      <selection activeCell="V29" sqref="V29"/>
    </sheetView>
  </sheetViews>
  <sheetFormatPr defaultRowHeight="15" x14ac:dyDescent="0.25"/>
  <cols>
    <col min="1" max="1" width="21.7109375" customWidth="1"/>
    <col min="2" max="2" width="16.42578125" bestFit="1" customWidth="1"/>
    <col min="3" max="3" width="26.5703125" bestFit="1" customWidth="1"/>
    <col min="4" max="4" width="48.42578125" bestFit="1" customWidth="1"/>
    <col min="5" max="5" width="22.7109375" bestFit="1" customWidth="1"/>
    <col min="6" max="6" width="25.7109375" bestFit="1" customWidth="1"/>
    <col min="7" max="7" width="21.7109375" bestFit="1" customWidth="1"/>
    <col min="8" max="8" width="28.5703125" bestFit="1" customWidth="1"/>
    <col min="9" max="9" width="33.28515625" bestFit="1" customWidth="1"/>
    <col min="10" max="10" width="46.42578125" bestFit="1" customWidth="1"/>
    <col min="11" max="11" width="66.42578125" bestFit="1" customWidth="1"/>
    <col min="12" max="12" width="32.140625" bestFit="1" customWidth="1"/>
    <col min="13" max="13" width="19.5703125" bestFit="1" customWidth="1"/>
    <col min="14" max="14" width="40.5703125" bestFit="1" customWidth="1"/>
    <col min="15" max="15" width="12" bestFit="1" customWidth="1"/>
    <col min="18" max="18" width="40.7109375" bestFit="1" customWidth="1"/>
    <col min="19" max="19" width="20.140625" bestFit="1" customWidth="1"/>
    <col min="20" max="20" width="18.85546875" bestFit="1" customWidth="1"/>
    <col min="25" max="25" width="22.140625" bestFit="1" customWidth="1"/>
    <col min="26" max="26" width="19.7109375" bestFit="1" customWidth="1"/>
  </cols>
  <sheetData>
    <row r="1" spans="1:22" x14ac:dyDescent="0.25">
      <c r="A1" t="s">
        <v>2</v>
      </c>
      <c r="B1">
        <v>1500000</v>
      </c>
      <c r="C1" t="s">
        <v>0</v>
      </c>
      <c r="H1" s="12"/>
      <c r="I1" s="12"/>
      <c r="J1" s="13"/>
      <c r="K1" s="9"/>
      <c r="L1" s="9"/>
    </row>
    <row r="2" spans="1:22" x14ac:dyDescent="0.25">
      <c r="B2">
        <f>B1/12</f>
        <v>125000</v>
      </c>
      <c r="C2" t="s">
        <v>1</v>
      </c>
      <c r="H2" s="12"/>
      <c r="I2" s="12"/>
      <c r="J2" s="11"/>
      <c r="P2" s="8"/>
      <c r="Q2" s="10"/>
    </row>
    <row r="3" spans="1:22" x14ac:dyDescent="0.25">
      <c r="H3" s="12"/>
      <c r="I3" s="12"/>
      <c r="J3" s="11"/>
      <c r="P3" s="8"/>
      <c r="Q3" s="10"/>
    </row>
    <row r="4" spans="1:22" x14ac:dyDescent="0.25">
      <c r="A4" s="1"/>
      <c r="B4" s="1" t="s">
        <v>11</v>
      </c>
      <c r="C4" s="1" t="s">
        <v>8</v>
      </c>
      <c r="D4" s="1" t="s">
        <v>7</v>
      </c>
      <c r="H4" s="12"/>
      <c r="I4" s="12"/>
      <c r="J4" s="11"/>
      <c r="P4" s="8"/>
      <c r="Q4" s="10"/>
    </row>
    <row r="5" spans="1:22" x14ac:dyDescent="0.25">
      <c r="A5" s="1" t="s">
        <v>3</v>
      </c>
      <c r="B5" s="1"/>
      <c r="C5" s="1"/>
      <c r="D5" s="1"/>
      <c r="H5" s="12"/>
      <c r="I5" s="12"/>
      <c r="J5" s="11"/>
      <c r="P5" s="8"/>
      <c r="Q5" s="10"/>
    </row>
    <row r="6" spans="1:22" x14ac:dyDescent="0.25">
      <c r="A6" s="6" t="s">
        <v>4</v>
      </c>
      <c r="B6" s="1">
        <v>100000</v>
      </c>
      <c r="C6" s="1" t="s">
        <v>10</v>
      </c>
      <c r="D6" s="1" t="s">
        <v>5</v>
      </c>
      <c r="F6" s="3" t="s">
        <v>22</v>
      </c>
      <c r="H6" s="12"/>
      <c r="I6" s="12"/>
      <c r="J6" s="11"/>
      <c r="P6" s="8"/>
      <c r="Q6" s="10"/>
    </row>
    <row r="7" spans="1:22" ht="75" x14ac:dyDescent="0.25">
      <c r="A7" s="5" t="s">
        <v>6</v>
      </c>
      <c r="B7" s="1">
        <v>1000000</v>
      </c>
      <c r="C7" s="1" t="s">
        <v>9</v>
      </c>
      <c r="D7" s="1" t="s">
        <v>23</v>
      </c>
      <c r="F7" s="4" t="s">
        <v>24</v>
      </c>
      <c r="H7" s="12"/>
      <c r="I7" s="12"/>
      <c r="K7" s="11" t="s">
        <v>56</v>
      </c>
      <c r="N7" t="s">
        <v>45</v>
      </c>
      <c r="S7" t="s">
        <v>35</v>
      </c>
      <c r="T7" t="s">
        <v>36</v>
      </c>
    </row>
    <row r="8" spans="1:22" x14ac:dyDescent="0.25">
      <c r="A8" s="1" t="s">
        <v>64</v>
      </c>
      <c r="B8" s="1">
        <v>600000</v>
      </c>
      <c r="C8" s="1" t="s">
        <v>34</v>
      </c>
      <c r="D8" s="1" t="s">
        <v>13</v>
      </c>
      <c r="H8" s="12"/>
      <c r="I8" s="12"/>
      <c r="J8" s="11">
        <v>1</v>
      </c>
      <c r="K8">
        <v>600000</v>
      </c>
      <c r="L8">
        <v>600000</v>
      </c>
      <c r="N8" t="s">
        <v>46</v>
      </c>
      <c r="O8">
        <v>12</v>
      </c>
      <c r="R8">
        <v>2023</v>
      </c>
      <c r="S8" s="37">
        <v>7.4999999999999997E-2</v>
      </c>
      <c r="T8" s="37">
        <f t="shared" ref="T8:T28" si="0">S8/12</f>
        <v>6.2499999999999995E-3</v>
      </c>
      <c r="V8" s="39">
        <f>1+S8</f>
        <v>1.075</v>
      </c>
    </row>
    <row r="9" spans="1:22" x14ac:dyDescent="0.25">
      <c r="H9" s="12"/>
      <c r="I9" s="12"/>
      <c r="J9" s="11">
        <v>2</v>
      </c>
      <c r="K9" s="8">
        <f t="shared" ref="K9:K17" si="1">K8*(1+S9)</f>
        <v>642000</v>
      </c>
      <c r="L9">
        <v>600000</v>
      </c>
      <c r="N9" t="s">
        <v>47</v>
      </c>
      <c r="O9">
        <v>12</v>
      </c>
      <c r="R9">
        <v>2024</v>
      </c>
      <c r="S9" s="37">
        <f t="shared" ref="S9:S15" si="2">S8-0.005</f>
        <v>6.9999999999999993E-2</v>
      </c>
      <c r="T9" s="37">
        <f t="shared" si="0"/>
        <v>5.8333333333333327E-3</v>
      </c>
      <c r="V9" s="39">
        <f t="shared" ref="V9:V28" si="3">1+S9</f>
        <v>1.07</v>
      </c>
    </row>
    <row r="10" spans="1:22" x14ac:dyDescent="0.25">
      <c r="A10" t="s">
        <v>14</v>
      </c>
      <c r="H10" s="12"/>
      <c r="I10" s="12"/>
      <c r="J10" s="11">
        <v>3</v>
      </c>
      <c r="K10" s="8">
        <f t="shared" si="1"/>
        <v>683730</v>
      </c>
      <c r="L10">
        <v>600000</v>
      </c>
      <c r="N10" t="s">
        <v>40</v>
      </c>
      <c r="O10">
        <v>10</v>
      </c>
      <c r="R10">
        <v>2025</v>
      </c>
      <c r="S10" s="37">
        <f t="shared" si="2"/>
        <v>6.4999999999999988E-2</v>
      </c>
      <c r="T10" s="37">
        <f t="shared" si="0"/>
        <v>5.416666666666666E-3</v>
      </c>
      <c r="V10" s="39">
        <f t="shared" si="3"/>
        <v>1.0649999999999999</v>
      </c>
    </row>
    <row r="11" spans="1:22" ht="45" x14ac:dyDescent="0.25">
      <c r="A11" t="s">
        <v>15</v>
      </c>
      <c r="B11" t="s">
        <v>16</v>
      </c>
      <c r="C11" t="s">
        <v>17</v>
      </c>
      <c r="D11" t="s">
        <v>18</v>
      </c>
      <c r="E11" s="2" t="s">
        <v>19</v>
      </c>
      <c r="H11" s="12"/>
      <c r="I11" s="12"/>
      <c r="J11" s="11">
        <v>4</v>
      </c>
      <c r="K11" s="8">
        <f t="shared" si="1"/>
        <v>724753.8</v>
      </c>
      <c r="L11">
        <v>600000</v>
      </c>
      <c r="N11" t="s">
        <v>39</v>
      </c>
      <c r="O11" s="14">
        <f>K18</f>
        <v>7780618.3635428092</v>
      </c>
      <c r="R11">
        <v>2026</v>
      </c>
      <c r="S11" s="37">
        <f t="shared" si="2"/>
        <v>5.9999999999999991E-2</v>
      </c>
      <c r="T11" s="37">
        <f t="shared" si="0"/>
        <v>4.9999999999999992E-3</v>
      </c>
      <c r="V11" s="39">
        <f t="shared" si="3"/>
        <v>1.06</v>
      </c>
    </row>
    <row r="12" spans="1:22" x14ac:dyDescent="0.25">
      <c r="J12" s="11">
        <v>5</v>
      </c>
      <c r="K12" s="8">
        <f t="shared" si="1"/>
        <v>764615.25899999996</v>
      </c>
      <c r="L12">
        <v>600000</v>
      </c>
      <c r="N12" t="s">
        <v>48</v>
      </c>
      <c r="O12">
        <f>K20</f>
        <v>6.5833333333333334E-3</v>
      </c>
      <c r="R12">
        <v>2027</v>
      </c>
      <c r="S12" s="37">
        <f t="shared" si="2"/>
        <v>5.4999999999999993E-2</v>
      </c>
      <c r="T12" s="37">
        <f t="shared" si="0"/>
        <v>4.5833333333333325E-3</v>
      </c>
      <c r="V12" s="39">
        <f t="shared" si="3"/>
        <v>1.0549999999999999</v>
      </c>
    </row>
    <row r="13" spans="1:22" x14ac:dyDescent="0.25">
      <c r="A13" t="s">
        <v>20</v>
      </c>
      <c r="J13" s="11">
        <v>6</v>
      </c>
      <c r="K13" s="8">
        <f t="shared" si="1"/>
        <v>802846.02194999997</v>
      </c>
      <c r="L13">
        <v>600000</v>
      </c>
      <c r="N13" s="16" t="s">
        <v>49</v>
      </c>
      <c r="O13" s="15">
        <f>O11*O12/(1-(1+O12)^(-O8*O10))</f>
        <v>93989.744615136791</v>
      </c>
      <c r="R13">
        <v>2028</v>
      </c>
      <c r="S13" s="37">
        <f t="shared" si="2"/>
        <v>4.9999999999999996E-2</v>
      </c>
      <c r="T13" s="37">
        <f t="shared" si="0"/>
        <v>4.1666666666666666E-3</v>
      </c>
      <c r="V13" s="39">
        <f t="shared" si="3"/>
        <v>1.05</v>
      </c>
    </row>
    <row r="14" spans="1:22" x14ac:dyDescent="0.25">
      <c r="A14" t="s">
        <v>65</v>
      </c>
      <c r="J14" s="11">
        <v>7</v>
      </c>
      <c r="K14" s="8">
        <f t="shared" si="1"/>
        <v>838974.09293774993</v>
      </c>
      <c r="L14">
        <v>600000</v>
      </c>
      <c r="R14">
        <v>2029</v>
      </c>
      <c r="S14" s="37">
        <f t="shared" si="2"/>
        <v>4.4999999999999998E-2</v>
      </c>
      <c r="T14" s="37">
        <f t="shared" si="0"/>
        <v>3.7499999999999999E-3</v>
      </c>
      <c r="V14" s="39">
        <f t="shared" si="3"/>
        <v>1.0449999999999999</v>
      </c>
    </row>
    <row r="15" spans="1:22" x14ac:dyDescent="0.25">
      <c r="F15">
        <v>2023</v>
      </c>
      <c r="G15">
        <v>2024</v>
      </c>
      <c r="H15">
        <v>2025</v>
      </c>
      <c r="J15" s="11">
        <v>8</v>
      </c>
      <c r="K15" s="8">
        <f t="shared" si="1"/>
        <v>872533.05665525992</v>
      </c>
      <c r="L15">
        <v>600000</v>
      </c>
      <c r="R15">
        <v>2030</v>
      </c>
      <c r="S15" s="37">
        <f t="shared" si="2"/>
        <v>0.04</v>
      </c>
      <c r="T15" s="37">
        <f t="shared" si="0"/>
        <v>3.3333333333333335E-3</v>
      </c>
      <c r="V15" s="39">
        <f t="shared" si="3"/>
        <v>1.04</v>
      </c>
    </row>
    <row r="16" spans="1:22" x14ac:dyDescent="0.25">
      <c r="E16" t="s">
        <v>35</v>
      </c>
      <c r="F16">
        <v>0.06</v>
      </c>
      <c r="G16">
        <v>0.04</v>
      </c>
      <c r="H16">
        <v>0.04</v>
      </c>
      <c r="J16" s="11">
        <v>9</v>
      </c>
      <c r="K16" s="8">
        <f>K15*(1+S16)</f>
        <v>907434.37892147037</v>
      </c>
      <c r="L16">
        <v>600000</v>
      </c>
      <c r="R16">
        <v>2031</v>
      </c>
      <c r="S16" s="37">
        <f t="shared" ref="S16:S28" si="4">S15</f>
        <v>0.04</v>
      </c>
      <c r="T16" s="37">
        <f t="shared" si="0"/>
        <v>3.3333333333333335E-3</v>
      </c>
      <c r="V16" s="39">
        <f t="shared" si="3"/>
        <v>1.04</v>
      </c>
    </row>
    <row r="17" spans="1:22" x14ac:dyDescent="0.25">
      <c r="A17" t="s">
        <v>66</v>
      </c>
      <c r="E17" t="s">
        <v>36</v>
      </c>
      <c r="F17">
        <f>(1+F16)^(1/12)-1</f>
        <v>4.8675505653430484E-3</v>
      </c>
      <c r="G17">
        <f t="shared" ref="G17:H17" si="5">(1+G16)^(1/12)-1</f>
        <v>3.2737397821989145E-3</v>
      </c>
      <c r="H17">
        <f t="shared" si="5"/>
        <v>3.2737397821989145E-3</v>
      </c>
      <c r="J17" s="11">
        <v>10</v>
      </c>
      <c r="K17" s="8">
        <f t="shared" si="1"/>
        <v>943731.75407832919</v>
      </c>
      <c r="L17">
        <v>600000</v>
      </c>
      <c r="R17">
        <v>2032</v>
      </c>
      <c r="S17" s="37">
        <f t="shared" si="4"/>
        <v>0.04</v>
      </c>
      <c r="T17" s="37">
        <f t="shared" si="0"/>
        <v>3.3333333333333335E-3</v>
      </c>
      <c r="V17" s="39">
        <f t="shared" si="3"/>
        <v>1.04</v>
      </c>
    </row>
    <row r="18" spans="1:22" x14ac:dyDescent="0.25">
      <c r="A18" t="s">
        <v>27</v>
      </c>
      <c r="J18" t="s">
        <v>41</v>
      </c>
      <c r="K18" s="14">
        <f>SUM(K8:K17)</f>
        <v>7780618.3635428092</v>
      </c>
      <c r="L18" s="14">
        <f>SUM(L8:L17)</f>
        <v>6000000</v>
      </c>
      <c r="R18">
        <v>2033</v>
      </c>
      <c r="S18" s="37">
        <f t="shared" si="4"/>
        <v>0.04</v>
      </c>
      <c r="T18" s="37">
        <f t="shared" si="0"/>
        <v>3.3333333333333335E-3</v>
      </c>
      <c r="V18" s="39">
        <f t="shared" si="3"/>
        <v>1.04</v>
      </c>
    </row>
    <row r="19" spans="1:22" x14ac:dyDescent="0.25">
      <c r="A19" t="s">
        <v>26</v>
      </c>
      <c r="J19" t="s">
        <v>42</v>
      </c>
      <c r="K19">
        <v>7.9000000000000001E-2</v>
      </c>
      <c r="R19">
        <v>2034</v>
      </c>
      <c r="S19" s="37">
        <f t="shared" si="4"/>
        <v>0.04</v>
      </c>
      <c r="T19" s="37">
        <f t="shared" si="0"/>
        <v>3.3333333333333335E-3</v>
      </c>
      <c r="V19" s="39">
        <f t="shared" si="3"/>
        <v>1.04</v>
      </c>
    </row>
    <row r="20" spans="1:22" x14ac:dyDescent="0.25">
      <c r="A20" t="s">
        <v>28</v>
      </c>
      <c r="J20" t="s">
        <v>44</v>
      </c>
      <c r="K20">
        <f>K19/12</f>
        <v>6.5833333333333334E-3</v>
      </c>
      <c r="R20">
        <v>2035</v>
      </c>
      <c r="S20" s="37">
        <f t="shared" si="4"/>
        <v>0.04</v>
      </c>
      <c r="T20" s="37">
        <f t="shared" si="0"/>
        <v>3.3333333333333335E-3</v>
      </c>
      <c r="V20" s="39">
        <f t="shared" si="3"/>
        <v>1.04</v>
      </c>
    </row>
    <row r="21" spans="1:22" x14ac:dyDescent="0.25">
      <c r="R21">
        <v>2036</v>
      </c>
      <c r="S21" s="37">
        <f t="shared" si="4"/>
        <v>0.04</v>
      </c>
      <c r="T21" s="37">
        <f t="shared" si="0"/>
        <v>3.3333333333333335E-3</v>
      </c>
      <c r="V21" s="39">
        <f t="shared" si="3"/>
        <v>1.04</v>
      </c>
    </row>
    <row r="22" spans="1:22" x14ac:dyDescent="0.25">
      <c r="R22">
        <v>2037</v>
      </c>
      <c r="S22" s="37">
        <f t="shared" si="4"/>
        <v>0.04</v>
      </c>
      <c r="T22" s="37">
        <f t="shared" si="0"/>
        <v>3.3333333333333335E-3</v>
      </c>
      <c r="V22" s="39">
        <f t="shared" si="3"/>
        <v>1.04</v>
      </c>
    </row>
    <row r="23" spans="1:22" x14ac:dyDescent="0.25">
      <c r="R23">
        <v>2038</v>
      </c>
      <c r="S23" s="37">
        <f t="shared" si="4"/>
        <v>0.04</v>
      </c>
      <c r="T23" s="37">
        <f t="shared" si="0"/>
        <v>3.3333333333333335E-3</v>
      </c>
      <c r="V23" s="39">
        <f t="shared" si="3"/>
        <v>1.04</v>
      </c>
    </row>
    <row r="24" spans="1:22" x14ac:dyDescent="0.25">
      <c r="B24" t="s">
        <v>37</v>
      </c>
      <c r="C24" t="s">
        <v>38</v>
      </c>
      <c r="D24" t="s">
        <v>30</v>
      </c>
      <c r="E24" t="s">
        <v>33</v>
      </c>
      <c r="F24" t="s">
        <v>31</v>
      </c>
      <c r="G24" t="s">
        <v>32</v>
      </c>
      <c r="H24" t="s">
        <v>54</v>
      </c>
      <c r="I24" t="s">
        <v>55</v>
      </c>
      <c r="J24" t="s">
        <v>43</v>
      </c>
      <c r="K24" t="s">
        <v>53</v>
      </c>
      <c r="M24" t="s">
        <v>57</v>
      </c>
      <c r="N24" t="s">
        <v>52</v>
      </c>
      <c r="R24">
        <v>2039</v>
      </c>
      <c r="S24" s="37">
        <f t="shared" si="4"/>
        <v>0.04</v>
      </c>
      <c r="T24" s="37">
        <f t="shared" si="0"/>
        <v>3.3333333333333335E-3</v>
      </c>
      <c r="V24" s="39">
        <f t="shared" si="3"/>
        <v>1.04</v>
      </c>
    </row>
    <row r="25" spans="1:22" x14ac:dyDescent="0.25">
      <c r="A25" s="7">
        <v>45231</v>
      </c>
      <c r="B25">
        <v>125000</v>
      </c>
      <c r="C25">
        <f>B25</f>
        <v>125000</v>
      </c>
      <c r="D25">
        <v>100000</v>
      </c>
      <c r="E25" s="8">
        <f>C25-D25</f>
        <v>25000</v>
      </c>
      <c r="F25" s="8">
        <v>1000000</v>
      </c>
      <c r="G25" s="8">
        <f>(0.3/12)*F25</f>
        <v>24999.999999999996</v>
      </c>
      <c r="H25" s="8">
        <v>0</v>
      </c>
      <c r="I25" s="8">
        <f>E25</f>
        <v>25000</v>
      </c>
      <c r="J25">
        <v>0</v>
      </c>
      <c r="K25">
        <v>0</v>
      </c>
      <c r="M25">
        <v>0</v>
      </c>
      <c r="N25" s="23">
        <f t="shared" ref="N25:N88" si="6">J25-K25</f>
        <v>0</v>
      </c>
      <c r="R25">
        <v>2040</v>
      </c>
      <c r="S25" s="37">
        <f t="shared" si="4"/>
        <v>0.04</v>
      </c>
      <c r="T25" s="37">
        <f t="shared" si="0"/>
        <v>3.3333333333333335E-3</v>
      </c>
      <c r="V25" s="39">
        <f t="shared" si="3"/>
        <v>1.04</v>
      </c>
    </row>
    <row r="26" spans="1:22" x14ac:dyDescent="0.25">
      <c r="A26" s="7">
        <v>45261</v>
      </c>
      <c r="B26">
        <v>125000</v>
      </c>
      <c r="C26" s="8">
        <f>C25*(1+$T$8)</f>
        <v>125781.25000000001</v>
      </c>
      <c r="D26">
        <v>100000</v>
      </c>
      <c r="E26" s="8">
        <f>C26-D26</f>
        <v>25781.250000000015</v>
      </c>
      <c r="F26" s="8">
        <f>F25-H25</f>
        <v>1000000</v>
      </c>
      <c r="G26" s="8">
        <f>(0.3/12)*F26</f>
        <v>24999.999999999996</v>
      </c>
      <c r="H26" s="8">
        <f>I26-G26</f>
        <v>781.25000000001819</v>
      </c>
      <c r="I26" s="8">
        <f>E26</f>
        <v>25781.250000000015</v>
      </c>
      <c r="J26">
        <v>0</v>
      </c>
      <c r="K26">
        <v>0</v>
      </c>
      <c r="M26">
        <v>0</v>
      </c>
      <c r="N26" s="23">
        <f t="shared" si="6"/>
        <v>0</v>
      </c>
      <c r="R26">
        <v>2041</v>
      </c>
      <c r="S26" s="37">
        <f t="shared" si="4"/>
        <v>0.04</v>
      </c>
      <c r="T26" s="37">
        <f t="shared" si="0"/>
        <v>3.3333333333333335E-3</v>
      </c>
      <c r="V26" s="39">
        <f t="shared" si="3"/>
        <v>1.04</v>
      </c>
    </row>
    <row r="27" spans="1:22" x14ac:dyDescent="0.25">
      <c r="A27" s="7">
        <v>45292</v>
      </c>
      <c r="B27">
        <v>125000</v>
      </c>
      <c r="C27" s="8">
        <f t="shared" ref="C27:C38" si="7">C26*(1+$T$9)</f>
        <v>126514.97395833336</v>
      </c>
      <c r="D27">
        <v>100000</v>
      </c>
      <c r="E27" s="8">
        <f>C27-D27</f>
        <v>26514.973958333358</v>
      </c>
      <c r="F27" s="8">
        <f t="shared" ref="F27:F39" si="8">F26-H26</f>
        <v>999218.75</v>
      </c>
      <c r="G27" s="8">
        <f t="shared" ref="G27:G40" si="9">(0.3/12)*F27</f>
        <v>24980.468749999996</v>
      </c>
      <c r="H27" s="8">
        <f t="shared" ref="H27:H40" si="10">I27-G27</f>
        <v>1534.5052083333612</v>
      </c>
      <c r="I27" s="8">
        <f t="shared" ref="I27:I35" si="11">E27</f>
        <v>26514.973958333358</v>
      </c>
      <c r="J27">
        <v>0</v>
      </c>
      <c r="K27">
        <v>0</v>
      </c>
      <c r="M27">
        <v>0</v>
      </c>
      <c r="N27" s="23">
        <f t="shared" si="6"/>
        <v>0</v>
      </c>
      <c r="R27">
        <v>2042</v>
      </c>
      <c r="S27" s="37">
        <f t="shared" si="4"/>
        <v>0.04</v>
      </c>
      <c r="T27" s="37">
        <f t="shared" si="0"/>
        <v>3.3333333333333335E-3</v>
      </c>
      <c r="V27" s="39">
        <f t="shared" si="3"/>
        <v>1.04</v>
      </c>
    </row>
    <row r="28" spans="1:22" x14ac:dyDescent="0.25">
      <c r="A28" s="7">
        <v>45323</v>
      </c>
      <c r="B28">
        <v>125000</v>
      </c>
      <c r="C28" s="8">
        <f t="shared" si="7"/>
        <v>127252.97797309031</v>
      </c>
      <c r="D28">
        <v>100000</v>
      </c>
      <c r="E28" s="8">
        <f t="shared" ref="E28:E90" si="12">C28-D28</f>
        <v>27252.97797309031</v>
      </c>
      <c r="F28" s="8">
        <f t="shared" si="8"/>
        <v>997684.24479166663</v>
      </c>
      <c r="G28" s="8">
        <f t="shared" si="9"/>
        <v>24942.106119791664</v>
      </c>
      <c r="H28" s="8">
        <f t="shared" si="10"/>
        <v>2310.8718532986459</v>
      </c>
      <c r="I28" s="8">
        <f t="shared" si="11"/>
        <v>27252.97797309031</v>
      </c>
      <c r="J28">
        <v>0</v>
      </c>
      <c r="K28">
        <v>0</v>
      </c>
      <c r="M28">
        <v>0</v>
      </c>
      <c r="N28" s="23">
        <f t="shared" si="6"/>
        <v>0</v>
      </c>
      <c r="R28">
        <v>2043</v>
      </c>
      <c r="S28" s="37">
        <f t="shared" si="4"/>
        <v>0.04</v>
      </c>
      <c r="T28" s="37">
        <f t="shared" si="0"/>
        <v>3.3333333333333335E-3</v>
      </c>
      <c r="V28" s="39">
        <f t="shared" si="3"/>
        <v>1.04</v>
      </c>
    </row>
    <row r="29" spans="1:22" x14ac:dyDescent="0.25">
      <c r="A29" s="7">
        <v>45352</v>
      </c>
      <c r="B29">
        <v>125000</v>
      </c>
      <c r="C29" s="8">
        <f t="shared" si="7"/>
        <v>127995.28701126667</v>
      </c>
      <c r="D29">
        <v>100000</v>
      </c>
      <c r="E29" s="8">
        <f t="shared" si="12"/>
        <v>27995.287011266671</v>
      </c>
      <c r="F29" s="8">
        <f t="shared" si="8"/>
        <v>995373.372938368</v>
      </c>
      <c r="G29" s="8">
        <f t="shared" si="9"/>
        <v>24884.334323459199</v>
      </c>
      <c r="H29" s="8">
        <f t="shared" si="10"/>
        <v>3110.9526878074721</v>
      </c>
      <c r="I29" s="8">
        <f t="shared" si="11"/>
        <v>27995.287011266671</v>
      </c>
      <c r="J29">
        <v>0</v>
      </c>
      <c r="K29">
        <v>0</v>
      </c>
      <c r="M29">
        <v>0</v>
      </c>
      <c r="N29" s="23">
        <f t="shared" si="6"/>
        <v>0</v>
      </c>
      <c r="V29" s="39">
        <f>PRODUCT(V8:V28)</f>
        <v>2.6029900877598657</v>
      </c>
    </row>
    <row r="30" spans="1:22" x14ac:dyDescent="0.25">
      <c r="A30" s="7">
        <v>45383</v>
      </c>
      <c r="B30">
        <v>125000</v>
      </c>
      <c r="C30" s="8">
        <f t="shared" si="7"/>
        <v>128741.92618549906</v>
      </c>
      <c r="D30">
        <v>100000</v>
      </c>
      <c r="E30" s="8">
        <f t="shared" si="12"/>
        <v>28741.926185499062</v>
      </c>
      <c r="F30" s="8">
        <f t="shared" si="8"/>
        <v>992262.42025056051</v>
      </c>
      <c r="G30" s="8">
        <f t="shared" si="9"/>
        <v>24806.56050626401</v>
      </c>
      <c r="H30" s="8">
        <f t="shared" si="10"/>
        <v>3935.3656792350521</v>
      </c>
      <c r="I30" s="8">
        <f t="shared" si="11"/>
        <v>28741.926185499062</v>
      </c>
      <c r="J30">
        <v>0</v>
      </c>
      <c r="K30">
        <v>0</v>
      </c>
      <c r="M30">
        <v>0</v>
      </c>
      <c r="N30" s="23">
        <f t="shared" si="6"/>
        <v>0</v>
      </c>
    </row>
    <row r="31" spans="1:22" x14ac:dyDescent="0.25">
      <c r="A31" s="7">
        <v>45413</v>
      </c>
      <c r="B31">
        <v>125000</v>
      </c>
      <c r="C31" s="8">
        <f t="shared" si="7"/>
        <v>129492.92075491448</v>
      </c>
      <c r="E31" s="8">
        <f t="shared" si="12"/>
        <v>129492.92075491448</v>
      </c>
      <c r="F31" s="8">
        <f t="shared" si="8"/>
        <v>988327.05457132543</v>
      </c>
      <c r="G31" s="8">
        <f t="shared" si="9"/>
        <v>24708.176364283132</v>
      </c>
      <c r="H31" s="8">
        <f t="shared" si="10"/>
        <v>104784.74439063134</v>
      </c>
      <c r="I31" s="8">
        <f>E31</f>
        <v>129492.92075491448</v>
      </c>
      <c r="J31">
        <v>0</v>
      </c>
      <c r="K31">
        <v>0</v>
      </c>
      <c r="M31">
        <v>0</v>
      </c>
      <c r="N31" s="23">
        <f t="shared" si="6"/>
        <v>0</v>
      </c>
    </row>
    <row r="32" spans="1:22" x14ac:dyDescent="0.25">
      <c r="A32" s="7">
        <v>45444</v>
      </c>
      <c r="B32">
        <v>125000</v>
      </c>
      <c r="C32" s="8">
        <f t="shared" si="7"/>
        <v>130248.29612598481</v>
      </c>
      <c r="E32" s="8">
        <f t="shared" si="12"/>
        <v>130248.29612598481</v>
      </c>
      <c r="F32" s="8">
        <f>F31-H31</f>
        <v>883542.3101806941</v>
      </c>
      <c r="G32" s="8">
        <f t="shared" si="9"/>
        <v>22088.557754517351</v>
      </c>
      <c r="H32" s="8">
        <f t="shared" si="10"/>
        <v>108159.73837146745</v>
      </c>
      <c r="I32" s="8">
        <f t="shared" si="11"/>
        <v>130248.29612598481</v>
      </c>
      <c r="J32">
        <v>0</v>
      </c>
      <c r="K32">
        <v>0</v>
      </c>
      <c r="M32">
        <v>0</v>
      </c>
      <c r="N32" s="23">
        <f t="shared" si="6"/>
        <v>0</v>
      </c>
    </row>
    <row r="33" spans="1:14" x14ac:dyDescent="0.25">
      <c r="A33" s="7">
        <v>45474</v>
      </c>
      <c r="B33">
        <v>125000</v>
      </c>
      <c r="C33" s="8">
        <f t="shared" si="7"/>
        <v>131008.07785338639</v>
      </c>
      <c r="E33" s="8">
        <f t="shared" si="12"/>
        <v>131008.07785338639</v>
      </c>
      <c r="F33" s="8">
        <f t="shared" si="8"/>
        <v>775382.57180922665</v>
      </c>
      <c r="G33" s="8">
        <f t="shared" si="9"/>
        <v>19384.564295230666</v>
      </c>
      <c r="H33" s="8">
        <f t="shared" si="10"/>
        <v>111623.51355815573</v>
      </c>
      <c r="I33" s="8">
        <f>E33</f>
        <v>131008.07785338639</v>
      </c>
      <c r="J33">
        <v>0</v>
      </c>
      <c r="K33">
        <v>0</v>
      </c>
      <c r="M33">
        <v>0</v>
      </c>
      <c r="N33" s="23">
        <f t="shared" si="6"/>
        <v>0</v>
      </c>
    </row>
    <row r="34" spans="1:14" x14ac:dyDescent="0.25">
      <c r="A34" s="7">
        <v>45505</v>
      </c>
      <c r="B34">
        <v>125000</v>
      </c>
      <c r="C34" s="8">
        <f t="shared" si="7"/>
        <v>131772.29164086448</v>
      </c>
      <c r="E34" s="8">
        <f t="shared" si="12"/>
        <v>131772.29164086448</v>
      </c>
      <c r="F34" s="8">
        <f t="shared" si="8"/>
        <v>663759.05825107091</v>
      </c>
      <c r="G34" s="8">
        <f t="shared" si="9"/>
        <v>16593.97645627677</v>
      </c>
      <c r="H34" s="8">
        <f t="shared" si="10"/>
        <v>115178.31518458771</v>
      </c>
      <c r="I34" s="8">
        <f t="shared" si="11"/>
        <v>131772.29164086448</v>
      </c>
      <c r="J34">
        <v>0</v>
      </c>
      <c r="K34">
        <v>0</v>
      </c>
      <c r="M34">
        <v>0</v>
      </c>
      <c r="N34" s="23">
        <f t="shared" si="6"/>
        <v>0</v>
      </c>
    </row>
    <row r="35" spans="1:14" s="16" customFormat="1" x14ac:dyDescent="0.25">
      <c r="A35" s="17">
        <v>45536</v>
      </c>
      <c r="B35" s="16">
        <v>125000</v>
      </c>
      <c r="C35" s="18">
        <f t="shared" si="7"/>
        <v>132540.96334210286</v>
      </c>
      <c r="E35" s="18">
        <f t="shared" si="12"/>
        <v>132540.96334210286</v>
      </c>
      <c r="F35" s="18">
        <f>F34-H34</f>
        <v>548580.74306648318</v>
      </c>
      <c r="G35" s="18">
        <f t="shared" si="9"/>
        <v>13714.518576662078</v>
      </c>
      <c r="H35" s="18">
        <f t="shared" si="10"/>
        <v>118826.44476544077</v>
      </c>
      <c r="I35" s="18">
        <f t="shared" si="11"/>
        <v>132540.96334210286</v>
      </c>
      <c r="J35" s="16">
        <v>0</v>
      </c>
      <c r="K35" s="15">
        <v>0</v>
      </c>
      <c r="L35" s="16" t="s">
        <v>50</v>
      </c>
      <c r="M35" s="34">
        <v>600000</v>
      </c>
      <c r="N35" s="30">
        <f t="shared" si="6"/>
        <v>0</v>
      </c>
    </row>
    <row r="36" spans="1:14" x14ac:dyDescent="0.25">
      <c r="A36" s="7">
        <v>45566</v>
      </c>
      <c r="B36">
        <v>125000</v>
      </c>
      <c r="C36" s="8">
        <f t="shared" si="7"/>
        <v>133314.11896159846</v>
      </c>
      <c r="E36" s="8">
        <f t="shared" si="12"/>
        <v>133314.11896159846</v>
      </c>
      <c r="F36" s="8">
        <f t="shared" si="8"/>
        <v>429754.29830104241</v>
      </c>
      <c r="G36" s="8">
        <f t="shared" si="9"/>
        <v>10743.857457526059</v>
      </c>
      <c r="H36" s="8">
        <f t="shared" si="10"/>
        <v>118620.2615040724</v>
      </c>
      <c r="I36" s="8">
        <f>E36-J36</f>
        <v>129364.11896159846</v>
      </c>
      <c r="J36" s="14">
        <f>K36</f>
        <v>3950</v>
      </c>
      <c r="K36" s="14">
        <f>M36*$K$20</f>
        <v>3950</v>
      </c>
      <c r="M36" s="31">
        <v>600000</v>
      </c>
      <c r="N36" s="23">
        <f t="shared" si="6"/>
        <v>0</v>
      </c>
    </row>
    <row r="37" spans="1:14" x14ac:dyDescent="0.25">
      <c r="A37" s="7">
        <v>45597</v>
      </c>
      <c r="B37">
        <v>125000</v>
      </c>
      <c r="C37" s="8">
        <f t="shared" si="7"/>
        <v>134091.78465554112</v>
      </c>
      <c r="E37" s="8">
        <f t="shared" si="12"/>
        <v>134091.78465554112</v>
      </c>
      <c r="F37" s="8">
        <f t="shared" si="8"/>
        <v>311134.03679697</v>
      </c>
      <c r="G37" s="8">
        <f t="shared" si="9"/>
        <v>7778.350919924249</v>
      </c>
      <c r="H37" s="8">
        <f>I37-G37</f>
        <v>122363.43373561687</v>
      </c>
      <c r="I37" s="8">
        <f t="shared" ref="I37:I38" si="13">E37-J37</f>
        <v>130141.78465554112</v>
      </c>
      <c r="J37" s="14">
        <f t="shared" ref="J37:J38" si="14">K37</f>
        <v>3950</v>
      </c>
      <c r="K37" s="14">
        <f t="shared" ref="K37:K100" si="15">M37*$K$20</f>
        <v>3950</v>
      </c>
      <c r="M37" s="31">
        <v>600000</v>
      </c>
      <c r="N37" s="23">
        <f t="shared" si="6"/>
        <v>0</v>
      </c>
    </row>
    <row r="38" spans="1:14" x14ac:dyDescent="0.25">
      <c r="A38" s="7">
        <v>45627</v>
      </c>
      <c r="B38">
        <v>125000</v>
      </c>
      <c r="C38" s="8">
        <f t="shared" si="7"/>
        <v>134873.98673269845</v>
      </c>
      <c r="E38" s="8">
        <f t="shared" si="12"/>
        <v>134873.98673269845</v>
      </c>
      <c r="F38" s="8">
        <f t="shared" si="8"/>
        <v>188770.60306135315</v>
      </c>
      <c r="G38" s="8">
        <f t="shared" si="9"/>
        <v>4719.2650765338285</v>
      </c>
      <c r="H38" s="8">
        <f t="shared" si="10"/>
        <v>126204.72165616462</v>
      </c>
      <c r="I38" s="8">
        <f t="shared" si="13"/>
        <v>130923.98673269845</v>
      </c>
      <c r="J38" s="14">
        <f t="shared" si="14"/>
        <v>3950</v>
      </c>
      <c r="K38" s="14">
        <f t="shared" si="15"/>
        <v>3950</v>
      </c>
      <c r="M38" s="31">
        <v>600000</v>
      </c>
      <c r="N38" s="23">
        <f t="shared" si="6"/>
        <v>0</v>
      </c>
    </row>
    <row r="39" spans="1:14" s="26" customFormat="1" x14ac:dyDescent="0.25">
      <c r="A39" s="25">
        <v>45658</v>
      </c>
      <c r="B39" s="26">
        <v>125000</v>
      </c>
      <c r="C39" s="27">
        <f t="shared" ref="C39:C50" si="16">C38*(1+$T$10)</f>
        <v>135604.55416083391</v>
      </c>
      <c r="E39" s="27">
        <f t="shared" si="12"/>
        <v>135604.55416083391</v>
      </c>
      <c r="F39" s="27">
        <f t="shared" si="8"/>
        <v>62565.881405188527</v>
      </c>
      <c r="G39" s="27">
        <f t="shared" si="9"/>
        <v>1564.147035129713</v>
      </c>
      <c r="H39" s="27">
        <f>F39</f>
        <v>62565.881405188527</v>
      </c>
      <c r="I39" s="27">
        <f>G39+H39</f>
        <v>64130.028440318238</v>
      </c>
      <c r="J39" s="28">
        <f>E39-I39</f>
        <v>71474.525720515667</v>
      </c>
      <c r="K39" s="28">
        <f t="shared" si="15"/>
        <v>3950</v>
      </c>
      <c r="M39" s="36">
        <v>600000</v>
      </c>
      <c r="N39" s="29">
        <f>J39-K39</f>
        <v>67524.525720515667</v>
      </c>
    </row>
    <row r="40" spans="1:14" x14ac:dyDescent="0.25">
      <c r="A40" s="7">
        <v>45689</v>
      </c>
      <c r="B40">
        <v>125000</v>
      </c>
      <c r="C40" s="8">
        <f t="shared" si="16"/>
        <v>136339.0788292051</v>
      </c>
      <c r="E40" s="8">
        <f t="shared" si="12"/>
        <v>136339.0788292051</v>
      </c>
      <c r="F40" s="8">
        <v>0</v>
      </c>
      <c r="G40" s="8">
        <f t="shared" si="9"/>
        <v>0</v>
      </c>
      <c r="H40" s="8">
        <f t="shared" si="10"/>
        <v>0</v>
      </c>
      <c r="I40" s="8">
        <v>0</v>
      </c>
      <c r="J40" s="14">
        <f>E40-I40</f>
        <v>136339.0788292051</v>
      </c>
      <c r="K40" s="14">
        <f t="shared" si="15"/>
        <v>3950</v>
      </c>
      <c r="M40" s="31">
        <v>600000</v>
      </c>
      <c r="N40" s="23">
        <f t="shared" si="6"/>
        <v>132389.0788292051</v>
      </c>
    </row>
    <row r="41" spans="1:14" x14ac:dyDescent="0.25">
      <c r="A41" s="7">
        <v>45717</v>
      </c>
      <c r="B41">
        <v>125000</v>
      </c>
      <c r="C41" s="8">
        <f t="shared" si="16"/>
        <v>137077.5821728633</v>
      </c>
      <c r="E41" s="8">
        <f t="shared" si="12"/>
        <v>137077.5821728633</v>
      </c>
      <c r="F41" s="8"/>
      <c r="G41" s="8"/>
      <c r="H41" s="8"/>
      <c r="I41" s="8"/>
      <c r="J41" s="14">
        <f>E41-I41</f>
        <v>137077.5821728633</v>
      </c>
      <c r="K41" s="14">
        <f>M41*$K$20</f>
        <v>3950</v>
      </c>
      <c r="M41" s="31">
        <v>600000</v>
      </c>
      <c r="N41" s="23">
        <f>J41-K41</f>
        <v>133127.5821728633</v>
      </c>
    </row>
    <row r="42" spans="1:14" x14ac:dyDescent="0.25">
      <c r="A42" s="7">
        <v>45748</v>
      </c>
      <c r="B42">
        <v>125000</v>
      </c>
      <c r="C42" s="8">
        <f t="shared" si="16"/>
        <v>137820.0857429663</v>
      </c>
      <c r="E42" s="8">
        <f t="shared" si="12"/>
        <v>137820.0857429663</v>
      </c>
      <c r="F42" s="8"/>
      <c r="G42" s="8"/>
      <c r="H42" s="8"/>
      <c r="I42" s="8"/>
      <c r="J42" s="14">
        <f>E42-I42</f>
        <v>137820.0857429663</v>
      </c>
      <c r="K42" s="14">
        <f t="shared" si="15"/>
        <v>3950</v>
      </c>
      <c r="M42" s="31">
        <v>600000</v>
      </c>
      <c r="N42" s="23">
        <f>J42-K42</f>
        <v>133870.0857429663</v>
      </c>
    </row>
    <row r="43" spans="1:14" x14ac:dyDescent="0.25">
      <c r="A43" s="7">
        <v>45778</v>
      </c>
      <c r="B43">
        <v>125000</v>
      </c>
      <c r="C43" s="8">
        <f t="shared" si="16"/>
        <v>138566.61120740738</v>
      </c>
      <c r="E43" s="8">
        <f t="shared" si="12"/>
        <v>138566.61120740738</v>
      </c>
      <c r="F43" s="8"/>
      <c r="G43" s="8"/>
      <c r="H43" s="8"/>
      <c r="I43" s="8"/>
      <c r="J43" s="14">
        <f t="shared" ref="J43:J106" si="17">E43</f>
        <v>138566.61120740738</v>
      </c>
      <c r="K43" s="14">
        <f t="shared" si="15"/>
        <v>3950</v>
      </c>
      <c r="M43" s="31">
        <v>600000</v>
      </c>
      <c r="N43" s="23">
        <f t="shared" si="6"/>
        <v>134616.61120740738</v>
      </c>
    </row>
    <row r="44" spans="1:14" x14ac:dyDescent="0.25">
      <c r="A44" s="7">
        <v>45809</v>
      </c>
      <c r="B44">
        <v>125000</v>
      </c>
      <c r="C44" s="8">
        <f t="shared" si="16"/>
        <v>139317.18035144749</v>
      </c>
      <c r="E44" s="8">
        <f t="shared" si="12"/>
        <v>139317.18035144749</v>
      </c>
      <c r="F44" s="8"/>
      <c r="G44" s="8"/>
      <c r="H44" s="8"/>
      <c r="I44" s="8"/>
      <c r="J44" s="14">
        <f t="shared" si="17"/>
        <v>139317.18035144749</v>
      </c>
      <c r="K44" s="14">
        <f t="shared" si="15"/>
        <v>3950</v>
      </c>
      <c r="M44" s="31">
        <v>600000</v>
      </c>
      <c r="N44" s="23">
        <f t="shared" si="6"/>
        <v>135367.18035144749</v>
      </c>
    </row>
    <row r="45" spans="1:14" x14ac:dyDescent="0.25">
      <c r="A45" s="7">
        <v>45839</v>
      </c>
      <c r="B45">
        <v>125000</v>
      </c>
      <c r="C45" s="8">
        <f t="shared" si="16"/>
        <v>140071.81507835115</v>
      </c>
      <c r="E45" s="8">
        <f t="shared" si="12"/>
        <v>140071.81507835115</v>
      </c>
      <c r="F45" s="8"/>
      <c r="G45" s="8"/>
      <c r="H45" s="8"/>
      <c r="I45" s="8"/>
      <c r="J45" s="14">
        <f t="shared" si="17"/>
        <v>140071.81507835115</v>
      </c>
      <c r="K45" s="14">
        <f t="shared" si="15"/>
        <v>3950</v>
      </c>
      <c r="M45" s="31">
        <v>600000</v>
      </c>
      <c r="N45" s="23">
        <f t="shared" si="6"/>
        <v>136121.81507835115</v>
      </c>
    </row>
    <row r="46" spans="1:14" x14ac:dyDescent="0.25">
      <c r="A46" s="7">
        <v>45870</v>
      </c>
      <c r="B46">
        <v>125000</v>
      </c>
      <c r="C46" s="8">
        <f t="shared" si="16"/>
        <v>140830.53741002554</v>
      </c>
      <c r="E46" s="8">
        <f t="shared" si="12"/>
        <v>140830.53741002554</v>
      </c>
      <c r="F46" s="8"/>
      <c r="G46" s="8"/>
      <c r="H46" s="8"/>
      <c r="I46" s="8"/>
      <c r="J46" s="14">
        <f>E46</f>
        <v>140830.53741002554</v>
      </c>
      <c r="K46" s="14">
        <f t="shared" si="15"/>
        <v>3950</v>
      </c>
      <c r="M46" s="31">
        <v>600000</v>
      </c>
      <c r="N46" s="23">
        <f t="shared" si="6"/>
        <v>136880.53741002554</v>
      </c>
    </row>
    <row r="47" spans="1:14" x14ac:dyDescent="0.25">
      <c r="A47" s="7">
        <v>45901</v>
      </c>
      <c r="B47">
        <v>125000</v>
      </c>
      <c r="C47" s="8">
        <f t="shared" si="16"/>
        <v>141593.36948766318</v>
      </c>
      <c r="E47" s="8">
        <f t="shared" si="12"/>
        <v>141593.36948766318</v>
      </c>
      <c r="F47" s="8"/>
      <c r="G47" s="8"/>
      <c r="H47" s="8"/>
      <c r="I47" s="8"/>
      <c r="J47" s="14">
        <f t="shared" si="17"/>
        <v>141593.36948766318</v>
      </c>
      <c r="K47" s="14">
        <f t="shared" si="15"/>
        <v>8176.5</v>
      </c>
      <c r="M47" s="32">
        <f>$M$36+$K$9</f>
        <v>1242000</v>
      </c>
      <c r="N47" s="23">
        <f t="shared" si="6"/>
        <v>133416.86948766318</v>
      </c>
    </row>
    <row r="48" spans="1:14" x14ac:dyDescent="0.25">
      <c r="A48" s="7">
        <v>45931</v>
      </c>
      <c r="B48">
        <v>125000</v>
      </c>
      <c r="C48" s="8">
        <f t="shared" si="16"/>
        <v>142360.33357238802</v>
      </c>
      <c r="E48" s="8">
        <f t="shared" si="12"/>
        <v>142360.33357238802</v>
      </c>
      <c r="F48" s="8"/>
      <c r="G48" s="8"/>
      <c r="H48" s="8"/>
      <c r="I48" s="8"/>
      <c r="J48" s="14">
        <f t="shared" si="17"/>
        <v>142360.33357238802</v>
      </c>
      <c r="K48" s="14">
        <f t="shared" si="15"/>
        <v>8176.5</v>
      </c>
      <c r="M48" s="32">
        <f t="shared" ref="M48:M56" si="18">$M$36+$K$9</f>
        <v>1242000</v>
      </c>
      <c r="N48" s="23">
        <f t="shared" si="6"/>
        <v>134183.83357238802</v>
      </c>
    </row>
    <row r="49" spans="1:14" x14ac:dyDescent="0.25">
      <c r="A49" s="7">
        <v>45962</v>
      </c>
      <c r="B49">
        <v>125000</v>
      </c>
      <c r="C49" s="8">
        <f t="shared" si="16"/>
        <v>143131.45204590511</v>
      </c>
      <c r="E49" s="8">
        <f t="shared" si="12"/>
        <v>143131.45204590511</v>
      </c>
      <c r="F49" s="8"/>
      <c r="G49" s="8"/>
      <c r="H49" s="8"/>
      <c r="I49" s="8"/>
      <c r="J49" s="14">
        <f t="shared" si="17"/>
        <v>143131.45204590511</v>
      </c>
      <c r="K49" s="14">
        <f>M49*$K$20</f>
        <v>8176.5</v>
      </c>
      <c r="M49" s="32">
        <f>$M$36+$K$9</f>
        <v>1242000</v>
      </c>
      <c r="N49" s="23">
        <f t="shared" si="6"/>
        <v>134954.95204590511</v>
      </c>
    </row>
    <row r="50" spans="1:14" x14ac:dyDescent="0.25">
      <c r="A50" s="7">
        <v>45992</v>
      </c>
      <c r="B50">
        <v>125000</v>
      </c>
      <c r="C50" s="8">
        <f t="shared" si="16"/>
        <v>143906.74741115377</v>
      </c>
      <c r="E50" s="8">
        <f t="shared" si="12"/>
        <v>143906.74741115377</v>
      </c>
      <c r="J50" s="14">
        <f t="shared" si="17"/>
        <v>143906.74741115377</v>
      </c>
      <c r="K50" s="14">
        <f t="shared" si="15"/>
        <v>8176.5</v>
      </c>
      <c r="M50" s="32">
        <f t="shared" si="18"/>
        <v>1242000</v>
      </c>
      <c r="N50" s="23">
        <f t="shared" si="6"/>
        <v>135730.24741115377</v>
      </c>
    </row>
    <row r="51" spans="1:14" x14ac:dyDescent="0.25">
      <c r="A51" s="7">
        <v>46023</v>
      </c>
      <c r="B51">
        <v>125000</v>
      </c>
      <c r="C51" s="8">
        <f t="shared" ref="C51:C62" si="19">C50*(1+$T$11)</f>
        <v>144626.28114820953</v>
      </c>
      <c r="E51" s="8">
        <f t="shared" si="12"/>
        <v>144626.28114820953</v>
      </c>
      <c r="J51" s="14">
        <f t="shared" si="17"/>
        <v>144626.28114820953</v>
      </c>
      <c r="K51" s="14">
        <f t="shared" si="15"/>
        <v>8176.5</v>
      </c>
      <c r="M51" s="32">
        <f t="shared" si="18"/>
        <v>1242000</v>
      </c>
      <c r="N51" s="23">
        <f t="shared" si="6"/>
        <v>136449.78114820953</v>
      </c>
    </row>
    <row r="52" spans="1:14" x14ac:dyDescent="0.25">
      <c r="A52" s="7">
        <v>46054</v>
      </c>
      <c r="B52">
        <v>125000</v>
      </c>
      <c r="C52" s="8">
        <f t="shared" si="19"/>
        <v>145349.41255395056</v>
      </c>
      <c r="E52" s="8">
        <f t="shared" si="12"/>
        <v>145349.41255395056</v>
      </c>
      <c r="J52" s="14">
        <f t="shared" si="17"/>
        <v>145349.41255395056</v>
      </c>
      <c r="K52" s="14">
        <f t="shared" si="15"/>
        <v>8176.5</v>
      </c>
      <c r="M52" s="32">
        <f t="shared" si="18"/>
        <v>1242000</v>
      </c>
      <c r="N52" s="23">
        <f t="shared" si="6"/>
        <v>137172.91255395056</v>
      </c>
    </row>
    <row r="53" spans="1:14" x14ac:dyDescent="0.25">
      <c r="A53" s="7">
        <v>46082</v>
      </c>
      <c r="B53">
        <v>125000</v>
      </c>
      <c r="C53" s="8">
        <f t="shared" si="19"/>
        <v>146076.15961672031</v>
      </c>
      <c r="E53" s="8">
        <f t="shared" si="12"/>
        <v>146076.15961672031</v>
      </c>
      <c r="J53" s="14">
        <f t="shared" si="17"/>
        <v>146076.15961672031</v>
      </c>
      <c r="K53" s="14">
        <f t="shared" si="15"/>
        <v>8176.5</v>
      </c>
      <c r="M53" s="32">
        <f t="shared" si="18"/>
        <v>1242000</v>
      </c>
      <c r="N53" s="23">
        <f t="shared" si="6"/>
        <v>137899.65961672031</v>
      </c>
    </row>
    <row r="54" spans="1:14" x14ac:dyDescent="0.25">
      <c r="A54" s="7">
        <v>46113</v>
      </c>
      <c r="B54">
        <v>125000</v>
      </c>
      <c r="C54" s="8">
        <f t="shared" si="19"/>
        <v>146806.54041480389</v>
      </c>
      <c r="E54" s="8">
        <f t="shared" si="12"/>
        <v>146806.54041480389</v>
      </c>
      <c r="J54" s="14">
        <f t="shared" si="17"/>
        <v>146806.54041480389</v>
      </c>
      <c r="K54" s="14">
        <f t="shared" si="15"/>
        <v>8176.5</v>
      </c>
      <c r="M54" s="32">
        <f t="shared" si="18"/>
        <v>1242000</v>
      </c>
      <c r="N54" s="23">
        <f t="shared" si="6"/>
        <v>138630.04041480389</v>
      </c>
    </row>
    <row r="55" spans="1:14" x14ac:dyDescent="0.25">
      <c r="A55" s="7">
        <v>46143</v>
      </c>
      <c r="B55">
        <v>125000</v>
      </c>
      <c r="C55" s="8">
        <f t="shared" si="19"/>
        <v>147540.5731168779</v>
      </c>
      <c r="E55" s="8">
        <f t="shared" si="12"/>
        <v>147540.5731168779</v>
      </c>
      <c r="J55" s="14">
        <f t="shared" si="17"/>
        <v>147540.5731168779</v>
      </c>
      <c r="K55" s="14">
        <f t="shared" si="15"/>
        <v>8176.5</v>
      </c>
      <c r="M55" s="32">
        <f t="shared" si="18"/>
        <v>1242000</v>
      </c>
      <c r="N55" s="23">
        <f t="shared" si="6"/>
        <v>139364.0731168779</v>
      </c>
    </row>
    <row r="56" spans="1:14" x14ac:dyDescent="0.25">
      <c r="A56" s="7">
        <v>46174</v>
      </c>
      <c r="B56">
        <v>125000</v>
      </c>
      <c r="C56" s="8">
        <f t="shared" si="19"/>
        <v>148278.27598246228</v>
      </c>
      <c r="E56" s="8">
        <f t="shared" si="12"/>
        <v>148278.27598246228</v>
      </c>
      <c r="J56" s="14">
        <f t="shared" si="17"/>
        <v>148278.27598246228</v>
      </c>
      <c r="K56" s="14">
        <f t="shared" si="15"/>
        <v>8176.5</v>
      </c>
      <c r="M56" s="32">
        <f t="shared" si="18"/>
        <v>1242000</v>
      </c>
      <c r="N56" s="23">
        <f t="shared" si="6"/>
        <v>140101.77598246228</v>
      </c>
    </row>
    <row r="57" spans="1:14" x14ac:dyDescent="0.25">
      <c r="A57" s="7">
        <v>46204</v>
      </c>
      <c r="B57">
        <v>125000</v>
      </c>
      <c r="C57" s="8">
        <f t="shared" si="19"/>
        <v>149019.66736237457</v>
      </c>
      <c r="E57" s="8">
        <f t="shared" si="12"/>
        <v>149019.66736237457</v>
      </c>
      <c r="J57" s="14">
        <f t="shared" si="17"/>
        <v>149019.66736237457</v>
      </c>
      <c r="K57" s="14">
        <f t="shared" si="15"/>
        <v>8176.5</v>
      </c>
      <c r="M57" s="32">
        <f>$M$36+$K$9</f>
        <v>1242000</v>
      </c>
      <c r="N57" s="23">
        <f t="shared" si="6"/>
        <v>140843.16736237457</v>
      </c>
    </row>
    <row r="58" spans="1:14" x14ac:dyDescent="0.25">
      <c r="A58" s="7">
        <v>46235</v>
      </c>
      <c r="B58">
        <v>125000</v>
      </c>
      <c r="C58" s="8">
        <f t="shared" si="19"/>
        <v>149764.76569918642</v>
      </c>
      <c r="E58" s="8">
        <f t="shared" si="12"/>
        <v>149764.76569918642</v>
      </c>
      <c r="J58" s="14">
        <f t="shared" si="17"/>
        <v>149764.76569918642</v>
      </c>
      <c r="K58" s="14">
        <f t="shared" si="15"/>
        <v>8176.5</v>
      </c>
      <c r="M58" s="32">
        <f>$M$36+$K$9</f>
        <v>1242000</v>
      </c>
      <c r="N58" s="23">
        <f t="shared" si="6"/>
        <v>141588.26569918642</v>
      </c>
    </row>
    <row r="59" spans="1:14" x14ac:dyDescent="0.25">
      <c r="A59" s="7">
        <v>46266</v>
      </c>
      <c r="B59">
        <v>125000</v>
      </c>
      <c r="C59" s="8">
        <f t="shared" si="19"/>
        <v>150513.58952768234</v>
      </c>
      <c r="E59" s="8">
        <f t="shared" si="12"/>
        <v>150513.58952768234</v>
      </c>
      <c r="J59" s="14">
        <f t="shared" si="17"/>
        <v>150513.58952768234</v>
      </c>
      <c r="K59" s="14">
        <f t="shared" si="15"/>
        <v>12677.7225</v>
      </c>
      <c r="M59" s="32">
        <f t="shared" ref="M59:M64" si="20">$M$58+K$10</f>
        <v>1925730</v>
      </c>
      <c r="N59" s="23">
        <f t="shared" si="6"/>
        <v>137835.86702768234</v>
      </c>
    </row>
    <row r="60" spans="1:14" x14ac:dyDescent="0.25">
      <c r="A60" s="7">
        <v>46296</v>
      </c>
      <c r="B60">
        <v>125000</v>
      </c>
      <c r="C60" s="8">
        <f t="shared" si="19"/>
        <v>151266.15747532074</v>
      </c>
      <c r="E60" s="8">
        <f t="shared" si="12"/>
        <v>151266.15747532074</v>
      </c>
      <c r="J60" s="14">
        <f t="shared" si="17"/>
        <v>151266.15747532074</v>
      </c>
      <c r="K60" s="14">
        <f t="shared" si="15"/>
        <v>12677.7225</v>
      </c>
      <c r="M60" s="32">
        <f t="shared" si="20"/>
        <v>1925730</v>
      </c>
      <c r="N60" s="23">
        <f t="shared" si="6"/>
        <v>138588.43497532074</v>
      </c>
    </row>
    <row r="61" spans="1:14" x14ac:dyDescent="0.25">
      <c r="A61" s="7">
        <v>46327</v>
      </c>
      <c r="B61">
        <v>125000</v>
      </c>
      <c r="C61" s="8">
        <f t="shared" si="19"/>
        <v>152022.48826269733</v>
      </c>
      <c r="E61" s="8">
        <f t="shared" si="12"/>
        <v>152022.48826269733</v>
      </c>
      <c r="J61" s="14">
        <f t="shared" si="17"/>
        <v>152022.48826269733</v>
      </c>
      <c r="K61" s="14">
        <f t="shared" si="15"/>
        <v>12677.7225</v>
      </c>
      <c r="M61" s="32">
        <f t="shared" si="20"/>
        <v>1925730</v>
      </c>
      <c r="N61" s="23">
        <f t="shared" si="6"/>
        <v>139344.76576269732</v>
      </c>
    </row>
    <row r="62" spans="1:14" x14ac:dyDescent="0.25">
      <c r="A62" s="7">
        <v>46357</v>
      </c>
      <c r="B62">
        <v>125000</v>
      </c>
      <c r="C62" s="8">
        <f t="shared" si="19"/>
        <v>152782.60070401081</v>
      </c>
      <c r="E62" s="8">
        <f t="shared" si="12"/>
        <v>152782.60070401081</v>
      </c>
      <c r="J62" s="14">
        <f t="shared" si="17"/>
        <v>152782.60070401081</v>
      </c>
      <c r="K62" s="14">
        <f t="shared" si="15"/>
        <v>12677.7225</v>
      </c>
      <c r="M62" s="32">
        <f t="shared" si="20"/>
        <v>1925730</v>
      </c>
      <c r="N62" s="23">
        <f t="shared" si="6"/>
        <v>140104.87820401081</v>
      </c>
    </row>
    <row r="63" spans="1:14" x14ac:dyDescent="0.25">
      <c r="A63" s="7">
        <v>46388</v>
      </c>
      <c r="B63">
        <v>125000</v>
      </c>
      <c r="C63" s="8">
        <f t="shared" ref="C63:C74" si="21">C62*(1+$T$12)</f>
        <v>153482.85429057086</v>
      </c>
      <c r="E63" s="8">
        <f t="shared" si="12"/>
        <v>153482.85429057086</v>
      </c>
      <c r="J63" s="14">
        <f t="shared" si="17"/>
        <v>153482.85429057086</v>
      </c>
      <c r="K63" s="14">
        <f t="shared" si="15"/>
        <v>12677.7225</v>
      </c>
      <c r="M63" s="32">
        <f t="shared" si="20"/>
        <v>1925730</v>
      </c>
      <c r="N63" s="23">
        <f t="shared" si="6"/>
        <v>140805.13179057086</v>
      </c>
    </row>
    <row r="64" spans="1:14" x14ac:dyDescent="0.25">
      <c r="A64" s="7">
        <v>46419</v>
      </c>
      <c r="B64">
        <v>125000</v>
      </c>
      <c r="C64" s="8">
        <f t="shared" si="21"/>
        <v>154186.317372736</v>
      </c>
      <c r="E64" s="8">
        <f t="shared" si="12"/>
        <v>154186.317372736</v>
      </c>
      <c r="J64" s="14">
        <f t="shared" si="17"/>
        <v>154186.317372736</v>
      </c>
      <c r="K64" s="14">
        <f t="shared" si="15"/>
        <v>12677.7225</v>
      </c>
      <c r="M64" s="32">
        <f t="shared" si="20"/>
        <v>1925730</v>
      </c>
      <c r="N64" s="23">
        <f t="shared" si="6"/>
        <v>141508.59487273599</v>
      </c>
    </row>
    <row r="65" spans="1:14" x14ac:dyDescent="0.25">
      <c r="A65" s="7">
        <v>46447</v>
      </c>
      <c r="B65">
        <v>125000</v>
      </c>
      <c r="C65" s="8">
        <f t="shared" si="21"/>
        <v>154893.00466069437</v>
      </c>
      <c r="E65" s="8">
        <f t="shared" si="12"/>
        <v>154893.00466069437</v>
      </c>
      <c r="J65" s="14">
        <f t="shared" si="17"/>
        <v>154893.00466069437</v>
      </c>
      <c r="K65" s="14">
        <f t="shared" si="15"/>
        <v>12677.7225</v>
      </c>
      <c r="M65" s="32">
        <f t="shared" ref="M65:M70" si="22">$M$58+K$10</f>
        <v>1925730</v>
      </c>
      <c r="N65" s="23">
        <f t="shared" si="6"/>
        <v>142215.28216069436</v>
      </c>
    </row>
    <row r="66" spans="1:14" x14ac:dyDescent="0.25">
      <c r="A66" s="7">
        <v>46478</v>
      </c>
      <c r="B66">
        <v>125000</v>
      </c>
      <c r="C66" s="8">
        <f t="shared" si="21"/>
        <v>155602.9309320559</v>
      </c>
      <c r="E66" s="8">
        <f t="shared" si="12"/>
        <v>155602.9309320559</v>
      </c>
      <c r="J66" s="14">
        <f t="shared" si="17"/>
        <v>155602.9309320559</v>
      </c>
      <c r="K66" s="14">
        <f t="shared" si="15"/>
        <v>12677.7225</v>
      </c>
      <c r="M66" s="32">
        <f t="shared" si="22"/>
        <v>1925730</v>
      </c>
      <c r="N66" s="23">
        <f t="shared" si="6"/>
        <v>142925.20843205589</v>
      </c>
    </row>
    <row r="67" spans="1:14" x14ac:dyDescent="0.25">
      <c r="A67" s="7">
        <v>46508</v>
      </c>
      <c r="B67">
        <v>125000</v>
      </c>
      <c r="C67" s="8">
        <f t="shared" si="21"/>
        <v>156316.11103216116</v>
      </c>
      <c r="E67" s="8">
        <f t="shared" si="12"/>
        <v>156316.11103216116</v>
      </c>
      <c r="J67" s="14">
        <f t="shared" si="17"/>
        <v>156316.11103216116</v>
      </c>
      <c r="K67" s="14">
        <f t="shared" si="15"/>
        <v>12677.7225</v>
      </c>
      <c r="M67" s="32">
        <f t="shared" si="22"/>
        <v>1925730</v>
      </c>
      <c r="N67" s="23">
        <f t="shared" si="6"/>
        <v>143638.38853216116</v>
      </c>
    </row>
    <row r="68" spans="1:14" x14ac:dyDescent="0.25">
      <c r="A68" s="7">
        <v>46539</v>
      </c>
      <c r="B68">
        <v>125000</v>
      </c>
      <c r="C68" s="8">
        <f t="shared" si="21"/>
        <v>157032.55987439191</v>
      </c>
      <c r="E68" s="8">
        <f t="shared" si="12"/>
        <v>157032.55987439191</v>
      </c>
      <c r="J68" s="14">
        <f t="shared" si="17"/>
        <v>157032.55987439191</v>
      </c>
      <c r="K68" s="14">
        <f t="shared" si="15"/>
        <v>12677.7225</v>
      </c>
      <c r="M68" s="32">
        <f t="shared" si="22"/>
        <v>1925730</v>
      </c>
      <c r="N68" s="23">
        <f t="shared" si="6"/>
        <v>144354.83737439191</v>
      </c>
    </row>
    <row r="69" spans="1:14" x14ac:dyDescent="0.25">
      <c r="A69" s="7">
        <v>46569</v>
      </c>
      <c r="B69">
        <v>125000</v>
      </c>
      <c r="C69" s="8">
        <f t="shared" si="21"/>
        <v>157752.29244048288</v>
      </c>
      <c r="E69" s="8">
        <f t="shared" si="12"/>
        <v>157752.29244048288</v>
      </c>
      <c r="J69" s="14">
        <f t="shared" si="17"/>
        <v>157752.29244048288</v>
      </c>
      <c r="K69" s="14">
        <f t="shared" si="15"/>
        <v>12677.7225</v>
      </c>
      <c r="M69" s="32">
        <f t="shared" si="22"/>
        <v>1925730</v>
      </c>
      <c r="N69" s="23">
        <f t="shared" si="6"/>
        <v>145074.56994048288</v>
      </c>
    </row>
    <row r="70" spans="1:14" x14ac:dyDescent="0.25">
      <c r="A70" s="7">
        <v>46600</v>
      </c>
      <c r="B70">
        <v>125000</v>
      </c>
      <c r="C70" s="8">
        <f t="shared" si="21"/>
        <v>158475.32378083511</v>
      </c>
      <c r="E70" s="8">
        <f t="shared" si="12"/>
        <v>158475.32378083511</v>
      </c>
      <c r="J70" s="14">
        <f t="shared" si="17"/>
        <v>158475.32378083511</v>
      </c>
      <c r="K70" s="14">
        <f t="shared" si="15"/>
        <v>12677.7225</v>
      </c>
      <c r="M70" s="32">
        <f t="shared" si="22"/>
        <v>1925730</v>
      </c>
      <c r="N70" s="23">
        <f t="shared" si="6"/>
        <v>145797.60128083511</v>
      </c>
    </row>
    <row r="71" spans="1:14" x14ac:dyDescent="0.25">
      <c r="A71" s="7">
        <v>46631</v>
      </c>
      <c r="B71">
        <v>125000</v>
      </c>
      <c r="C71" s="8">
        <f t="shared" si="21"/>
        <v>159201.66901483061</v>
      </c>
      <c r="E71" s="8">
        <f t="shared" si="12"/>
        <v>159201.66901483061</v>
      </c>
      <c r="J71" s="14">
        <f t="shared" si="17"/>
        <v>159201.66901483061</v>
      </c>
      <c r="K71" s="14">
        <f t="shared" si="15"/>
        <v>17449.018349999998</v>
      </c>
      <c r="M71" s="32">
        <f>$M$70+$K$11</f>
        <v>2650483.7999999998</v>
      </c>
      <c r="N71" s="23">
        <f t="shared" si="6"/>
        <v>141752.65066483061</v>
      </c>
    </row>
    <row r="72" spans="1:14" x14ac:dyDescent="0.25">
      <c r="A72" s="7">
        <v>46661</v>
      </c>
      <c r="B72">
        <v>125000</v>
      </c>
      <c r="C72" s="8">
        <f t="shared" si="21"/>
        <v>159931.34333114859</v>
      </c>
      <c r="E72" s="8">
        <f t="shared" si="12"/>
        <v>159931.34333114859</v>
      </c>
      <c r="J72" s="14">
        <f t="shared" si="17"/>
        <v>159931.34333114859</v>
      </c>
      <c r="K72" s="14">
        <f t="shared" si="15"/>
        <v>17449.018349999998</v>
      </c>
      <c r="M72" s="32">
        <f t="shared" ref="M72:M81" si="23">$M$70+$K$11</f>
        <v>2650483.7999999998</v>
      </c>
      <c r="N72" s="23">
        <f t="shared" si="6"/>
        <v>142482.32498114859</v>
      </c>
    </row>
    <row r="73" spans="1:14" x14ac:dyDescent="0.25">
      <c r="A73" s="7">
        <v>46692</v>
      </c>
      <c r="B73">
        <v>125000</v>
      </c>
      <c r="C73" s="8">
        <f t="shared" si="21"/>
        <v>160664.36198808302</v>
      </c>
      <c r="E73" s="8">
        <f t="shared" si="12"/>
        <v>160664.36198808302</v>
      </c>
      <c r="J73" s="14">
        <f t="shared" si="17"/>
        <v>160664.36198808302</v>
      </c>
      <c r="K73" s="14">
        <f t="shared" si="15"/>
        <v>17449.018349999998</v>
      </c>
      <c r="M73" s="32">
        <f>$M$70+$K$11</f>
        <v>2650483.7999999998</v>
      </c>
      <c r="N73" s="23">
        <f t="shared" si="6"/>
        <v>143215.34363808302</v>
      </c>
    </row>
    <row r="74" spans="1:14" x14ac:dyDescent="0.25">
      <c r="A74" s="7">
        <v>46722</v>
      </c>
      <c r="B74">
        <v>125000</v>
      </c>
      <c r="C74" s="8">
        <f t="shared" si="21"/>
        <v>161400.74031386175</v>
      </c>
      <c r="E74" s="8">
        <f t="shared" si="12"/>
        <v>161400.74031386175</v>
      </c>
      <c r="J74" s="14">
        <f t="shared" si="17"/>
        <v>161400.74031386175</v>
      </c>
      <c r="K74" s="14">
        <f t="shared" si="15"/>
        <v>17449.018349999998</v>
      </c>
      <c r="M74" s="32">
        <f t="shared" si="23"/>
        <v>2650483.7999999998</v>
      </c>
      <c r="N74" s="23">
        <f t="shared" si="6"/>
        <v>143951.72196386175</v>
      </c>
    </row>
    <row r="75" spans="1:14" x14ac:dyDescent="0.25">
      <c r="A75" s="7">
        <v>46753</v>
      </c>
      <c r="B75">
        <v>125000</v>
      </c>
      <c r="C75" s="8">
        <f t="shared" ref="C75:C86" si="24">C74*(1+$T$13)</f>
        <v>162073.24339850285</v>
      </c>
      <c r="E75" s="8">
        <f t="shared" si="12"/>
        <v>162073.24339850285</v>
      </c>
      <c r="J75" s="14">
        <f t="shared" si="17"/>
        <v>162073.24339850285</v>
      </c>
      <c r="K75" s="14">
        <f t="shared" si="15"/>
        <v>17449.018349999998</v>
      </c>
      <c r="M75" s="32">
        <f t="shared" si="23"/>
        <v>2650483.7999999998</v>
      </c>
      <c r="N75" s="23">
        <f t="shared" si="6"/>
        <v>144624.22504850285</v>
      </c>
    </row>
    <row r="76" spans="1:14" x14ac:dyDescent="0.25">
      <c r="A76" s="7">
        <v>46784</v>
      </c>
      <c r="B76">
        <v>125000</v>
      </c>
      <c r="C76" s="8">
        <f t="shared" si="24"/>
        <v>162748.54857932994</v>
      </c>
      <c r="E76" s="8">
        <f t="shared" si="12"/>
        <v>162748.54857932994</v>
      </c>
      <c r="J76" s="14">
        <f t="shared" si="17"/>
        <v>162748.54857932994</v>
      </c>
      <c r="K76" s="14">
        <f t="shared" si="15"/>
        <v>17449.018349999998</v>
      </c>
      <c r="M76" s="32">
        <f t="shared" si="23"/>
        <v>2650483.7999999998</v>
      </c>
      <c r="N76" s="23">
        <f t="shared" si="6"/>
        <v>145299.53022932995</v>
      </c>
    </row>
    <row r="77" spans="1:14" x14ac:dyDescent="0.25">
      <c r="A77" s="7">
        <v>46813</v>
      </c>
      <c r="B77">
        <v>125000</v>
      </c>
      <c r="C77" s="8">
        <f t="shared" si="24"/>
        <v>163426.66753174382</v>
      </c>
      <c r="E77" s="8">
        <f t="shared" si="12"/>
        <v>163426.66753174382</v>
      </c>
      <c r="J77" s="14">
        <f t="shared" si="17"/>
        <v>163426.66753174382</v>
      </c>
      <c r="K77" s="14">
        <f t="shared" si="15"/>
        <v>17449.018349999998</v>
      </c>
      <c r="M77" s="32">
        <f t="shared" si="23"/>
        <v>2650483.7999999998</v>
      </c>
      <c r="N77" s="23">
        <f t="shared" si="6"/>
        <v>145977.64918174382</v>
      </c>
    </row>
    <row r="78" spans="1:14" x14ac:dyDescent="0.25">
      <c r="A78" s="7">
        <v>46844</v>
      </c>
      <c r="B78">
        <v>125000</v>
      </c>
      <c r="C78" s="8">
        <f t="shared" si="24"/>
        <v>164107.61197979274</v>
      </c>
      <c r="E78" s="8">
        <f t="shared" si="12"/>
        <v>164107.61197979274</v>
      </c>
      <c r="J78" s="14">
        <f t="shared" si="17"/>
        <v>164107.61197979274</v>
      </c>
      <c r="K78" s="14">
        <f t="shared" si="15"/>
        <v>17449.018349999998</v>
      </c>
      <c r="M78" s="32">
        <f t="shared" si="23"/>
        <v>2650483.7999999998</v>
      </c>
      <c r="N78" s="23">
        <f t="shared" si="6"/>
        <v>146658.59362979274</v>
      </c>
    </row>
    <row r="79" spans="1:14" x14ac:dyDescent="0.25">
      <c r="A79" s="7">
        <v>46874</v>
      </c>
      <c r="B79">
        <v>125000</v>
      </c>
      <c r="C79" s="8">
        <f t="shared" si="24"/>
        <v>164791.39369637522</v>
      </c>
      <c r="E79" s="8">
        <f t="shared" si="12"/>
        <v>164791.39369637522</v>
      </c>
      <c r="J79" s="14">
        <f t="shared" si="17"/>
        <v>164791.39369637522</v>
      </c>
      <c r="K79" s="14">
        <f t="shared" si="15"/>
        <v>17449.018349999998</v>
      </c>
      <c r="M79" s="32">
        <f t="shared" si="23"/>
        <v>2650483.7999999998</v>
      </c>
      <c r="N79" s="23">
        <f t="shared" si="6"/>
        <v>147342.37534637522</v>
      </c>
    </row>
    <row r="80" spans="1:14" x14ac:dyDescent="0.25">
      <c r="A80" s="7">
        <v>46905</v>
      </c>
      <c r="B80">
        <v>125000</v>
      </c>
      <c r="C80" s="8">
        <f t="shared" si="24"/>
        <v>165478.02450344345</v>
      </c>
      <c r="E80" s="8">
        <f t="shared" si="12"/>
        <v>165478.02450344345</v>
      </c>
      <c r="J80" s="14">
        <f t="shared" si="17"/>
        <v>165478.02450344345</v>
      </c>
      <c r="K80" s="14">
        <f t="shared" si="15"/>
        <v>17449.018349999998</v>
      </c>
      <c r="M80" s="32">
        <f t="shared" si="23"/>
        <v>2650483.7999999998</v>
      </c>
      <c r="N80" s="23">
        <f t="shared" si="6"/>
        <v>148029.00615344345</v>
      </c>
    </row>
    <row r="81" spans="1:14" x14ac:dyDescent="0.25">
      <c r="A81" s="7">
        <v>46935</v>
      </c>
      <c r="B81">
        <v>125000</v>
      </c>
      <c r="C81" s="8">
        <f t="shared" si="24"/>
        <v>166167.51627220778</v>
      </c>
      <c r="E81" s="8">
        <f t="shared" si="12"/>
        <v>166167.51627220778</v>
      </c>
      <c r="J81" s="14">
        <f t="shared" si="17"/>
        <v>166167.51627220778</v>
      </c>
      <c r="K81" s="14">
        <f t="shared" si="15"/>
        <v>17449.018349999998</v>
      </c>
      <c r="M81" s="32">
        <f t="shared" si="23"/>
        <v>2650483.7999999998</v>
      </c>
      <c r="N81" s="23">
        <f t="shared" si="6"/>
        <v>148718.49792220778</v>
      </c>
    </row>
    <row r="82" spans="1:14" x14ac:dyDescent="0.25">
      <c r="A82" s="7">
        <v>46966</v>
      </c>
      <c r="B82">
        <v>125000</v>
      </c>
      <c r="C82" s="8">
        <f t="shared" si="24"/>
        <v>166859.88092334199</v>
      </c>
      <c r="E82" s="8">
        <f t="shared" si="12"/>
        <v>166859.88092334199</v>
      </c>
      <c r="J82" s="14">
        <f t="shared" si="17"/>
        <v>166859.88092334199</v>
      </c>
      <c r="K82" s="14">
        <f t="shared" si="15"/>
        <v>17449.018349999998</v>
      </c>
      <c r="M82" s="32">
        <f>$M$70+$K$11</f>
        <v>2650483.7999999998</v>
      </c>
      <c r="N82" s="23">
        <f t="shared" si="6"/>
        <v>149410.86257334199</v>
      </c>
    </row>
    <row r="83" spans="1:14" x14ac:dyDescent="0.25">
      <c r="A83" s="7">
        <v>46997</v>
      </c>
      <c r="B83">
        <v>125000</v>
      </c>
      <c r="C83" s="8">
        <f t="shared" si="24"/>
        <v>167555.13042718926</v>
      </c>
      <c r="E83" s="8">
        <f t="shared" si="12"/>
        <v>167555.13042718926</v>
      </c>
      <c r="J83" s="14">
        <f t="shared" si="17"/>
        <v>167555.13042718926</v>
      </c>
      <c r="K83" s="14">
        <f t="shared" si="15"/>
        <v>22482.735471749998</v>
      </c>
      <c r="M83" s="32">
        <f>$M$82+$K$12</f>
        <v>3415099.0589999999</v>
      </c>
      <c r="N83" s="23">
        <f t="shared" si="6"/>
        <v>145072.39495543926</v>
      </c>
    </row>
    <row r="84" spans="1:14" x14ac:dyDescent="0.25">
      <c r="A84" s="7">
        <v>47027</v>
      </c>
      <c r="B84">
        <v>125000</v>
      </c>
      <c r="C84" s="8">
        <f t="shared" si="24"/>
        <v>168253.2768039692</v>
      </c>
      <c r="E84" s="8">
        <f t="shared" si="12"/>
        <v>168253.2768039692</v>
      </c>
      <c r="J84" s="14">
        <f t="shared" si="17"/>
        <v>168253.2768039692</v>
      </c>
      <c r="K84" s="14">
        <f t="shared" si="15"/>
        <v>22482.735471749998</v>
      </c>
      <c r="M84" s="32">
        <f t="shared" ref="M84:M94" si="25">$M$82+$K$12</f>
        <v>3415099.0589999999</v>
      </c>
      <c r="N84" s="23">
        <f t="shared" si="6"/>
        <v>145770.5413322192</v>
      </c>
    </row>
    <row r="85" spans="1:14" x14ac:dyDescent="0.25">
      <c r="A85" s="7">
        <v>47058</v>
      </c>
      <c r="B85">
        <v>125000</v>
      </c>
      <c r="C85" s="8">
        <f t="shared" si="24"/>
        <v>168954.33212398575</v>
      </c>
      <c r="E85" s="8">
        <f t="shared" si="12"/>
        <v>168954.33212398575</v>
      </c>
      <c r="J85" s="14">
        <f t="shared" si="17"/>
        <v>168954.33212398575</v>
      </c>
      <c r="K85" s="14">
        <f t="shared" si="15"/>
        <v>22482.735471749998</v>
      </c>
      <c r="M85" s="32">
        <f t="shared" si="25"/>
        <v>3415099.0589999999</v>
      </c>
      <c r="N85" s="23">
        <f t="shared" si="6"/>
        <v>146471.59665223575</v>
      </c>
    </row>
    <row r="86" spans="1:14" x14ac:dyDescent="0.25">
      <c r="A86" s="7">
        <v>47088</v>
      </c>
      <c r="B86">
        <v>125000</v>
      </c>
      <c r="C86" s="8">
        <f t="shared" si="24"/>
        <v>169658.3085078357</v>
      </c>
      <c r="E86" s="8">
        <f t="shared" si="12"/>
        <v>169658.3085078357</v>
      </c>
      <c r="J86" s="14">
        <f t="shared" si="17"/>
        <v>169658.3085078357</v>
      </c>
      <c r="K86" s="14">
        <f t="shared" si="15"/>
        <v>22482.735471749998</v>
      </c>
      <c r="M86" s="32">
        <f t="shared" si="25"/>
        <v>3415099.0589999999</v>
      </c>
      <c r="N86" s="23">
        <f t="shared" si="6"/>
        <v>147175.5730360857</v>
      </c>
    </row>
    <row r="87" spans="1:14" x14ac:dyDescent="0.25">
      <c r="A87" s="7">
        <v>47119</v>
      </c>
      <c r="B87">
        <v>125000</v>
      </c>
      <c r="C87" s="8">
        <f t="shared" ref="C87:C98" si="26">C86*(1+$T$14)</f>
        <v>170294.52716474008</v>
      </c>
      <c r="E87" s="8">
        <f t="shared" si="12"/>
        <v>170294.52716474008</v>
      </c>
      <c r="J87" s="14">
        <f t="shared" si="17"/>
        <v>170294.52716474008</v>
      </c>
      <c r="K87" s="14">
        <f t="shared" si="15"/>
        <v>22482.735471749998</v>
      </c>
      <c r="M87" s="32">
        <f t="shared" si="25"/>
        <v>3415099.0589999999</v>
      </c>
      <c r="N87" s="23">
        <f t="shared" si="6"/>
        <v>147811.79169299008</v>
      </c>
    </row>
    <row r="88" spans="1:14" x14ac:dyDescent="0.25">
      <c r="A88" s="7">
        <v>47150</v>
      </c>
      <c r="B88">
        <v>125000</v>
      </c>
      <c r="C88" s="8">
        <f t="shared" si="26"/>
        <v>170933.13164160785</v>
      </c>
      <c r="E88" s="8">
        <f t="shared" si="12"/>
        <v>170933.13164160785</v>
      </c>
      <c r="J88" s="14">
        <f t="shared" si="17"/>
        <v>170933.13164160785</v>
      </c>
      <c r="K88" s="14">
        <f t="shared" si="15"/>
        <v>22482.735471749998</v>
      </c>
      <c r="M88" s="32">
        <f t="shared" si="25"/>
        <v>3415099.0589999999</v>
      </c>
      <c r="N88" s="23">
        <f t="shared" si="6"/>
        <v>148450.39616985785</v>
      </c>
    </row>
    <row r="89" spans="1:14" x14ac:dyDescent="0.25">
      <c r="A89" s="7">
        <v>47178</v>
      </c>
      <c r="B89">
        <v>125000</v>
      </c>
      <c r="C89" s="8">
        <f t="shared" si="26"/>
        <v>171574.13088526388</v>
      </c>
      <c r="E89" s="8">
        <f t="shared" si="12"/>
        <v>171574.13088526388</v>
      </c>
      <c r="J89" s="14">
        <f t="shared" si="17"/>
        <v>171574.13088526388</v>
      </c>
      <c r="K89" s="14">
        <f t="shared" si="15"/>
        <v>22482.735471749998</v>
      </c>
      <c r="M89" s="32">
        <f t="shared" si="25"/>
        <v>3415099.0589999999</v>
      </c>
      <c r="N89" s="23">
        <f t="shared" ref="N89:N152" si="27">J89-K89</f>
        <v>149091.39541351388</v>
      </c>
    </row>
    <row r="90" spans="1:14" x14ac:dyDescent="0.25">
      <c r="A90" s="7">
        <v>47209</v>
      </c>
      <c r="B90">
        <v>125000</v>
      </c>
      <c r="C90" s="8">
        <f t="shared" si="26"/>
        <v>172217.53387608359</v>
      </c>
      <c r="E90" s="8">
        <f t="shared" si="12"/>
        <v>172217.53387608359</v>
      </c>
      <c r="J90" s="14">
        <f t="shared" si="17"/>
        <v>172217.53387608359</v>
      </c>
      <c r="K90" s="14">
        <f t="shared" si="15"/>
        <v>22482.735471749998</v>
      </c>
      <c r="M90" s="32">
        <f t="shared" si="25"/>
        <v>3415099.0589999999</v>
      </c>
      <c r="N90" s="23">
        <f t="shared" si="27"/>
        <v>149734.79840433359</v>
      </c>
    </row>
    <row r="91" spans="1:14" x14ac:dyDescent="0.25">
      <c r="A91" s="7">
        <v>47239</v>
      </c>
      <c r="B91">
        <v>125000</v>
      </c>
      <c r="C91" s="8">
        <f t="shared" si="26"/>
        <v>172863.34962811889</v>
      </c>
      <c r="E91" s="8">
        <f t="shared" ref="E91:E154" si="28">C91-D91</f>
        <v>172863.34962811889</v>
      </c>
      <c r="J91" s="14">
        <f t="shared" si="17"/>
        <v>172863.34962811889</v>
      </c>
      <c r="K91" s="14">
        <f t="shared" si="15"/>
        <v>22482.735471749998</v>
      </c>
      <c r="M91" s="32">
        <f t="shared" si="25"/>
        <v>3415099.0589999999</v>
      </c>
      <c r="N91" s="23">
        <f t="shared" si="27"/>
        <v>150380.61415636889</v>
      </c>
    </row>
    <row r="92" spans="1:14" x14ac:dyDescent="0.25">
      <c r="A92" s="7">
        <v>47270</v>
      </c>
      <c r="B92">
        <v>125000</v>
      </c>
      <c r="C92" s="8">
        <f t="shared" si="26"/>
        <v>173511.58718922432</v>
      </c>
      <c r="E92" s="8">
        <f t="shared" si="28"/>
        <v>173511.58718922432</v>
      </c>
      <c r="J92" s="14">
        <f t="shared" si="17"/>
        <v>173511.58718922432</v>
      </c>
      <c r="K92" s="14">
        <f t="shared" si="15"/>
        <v>22482.735471749998</v>
      </c>
      <c r="M92" s="32">
        <f t="shared" si="25"/>
        <v>3415099.0589999999</v>
      </c>
      <c r="N92" s="23">
        <f t="shared" si="27"/>
        <v>151028.85171747432</v>
      </c>
    </row>
    <row r="93" spans="1:14" x14ac:dyDescent="0.25">
      <c r="A93" s="7">
        <v>47300</v>
      </c>
      <c r="B93">
        <v>125000</v>
      </c>
      <c r="C93" s="8">
        <f t="shared" si="26"/>
        <v>174162.2556411839</v>
      </c>
      <c r="E93" s="8">
        <f t="shared" si="28"/>
        <v>174162.2556411839</v>
      </c>
      <c r="J93" s="14">
        <f t="shared" si="17"/>
        <v>174162.2556411839</v>
      </c>
      <c r="K93" s="14">
        <f t="shared" si="15"/>
        <v>22482.735471749998</v>
      </c>
      <c r="M93" s="32">
        <f t="shared" si="25"/>
        <v>3415099.0589999999</v>
      </c>
      <c r="N93" s="23">
        <f t="shared" si="27"/>
        <v>151679.5201694339</v>
      </c>
    </row>
    <row r="94" spans="1:14" x14ac:dyDescent="0.25">
      <c r="A94" s="7">
        <v>47331</v>
      </c>
      <c r="B94">
        <v>125000</v>
      </c>
      <c r="C94" s="8">
        <f t="shared" si="26"/>
        <v>174815.36409983833</v>
      </c>
      <c r="E94" s="8">
        <f t="shared" si="28"/>
        <v>174815.36409983833</v>
      </c>
      <c r="J94" s="14">
        <f t="shared" si="17"/>
        <v>174815.36409983833</v>
      </c>
      <c r="K94" s="14">
        <f t="shared" si="15"/>
        <v>22482.735471749998</v>
      </c>
      <c r="M94" s="32">
        <f t="shared" si="25"/>
        <v>3415099.0589999999</v>
      </c>
      <c r="N94" s="23">
        <f t="shared" si="27"/>
        <v>152332.62862808834</v>
      </c>
    </row>
    <row r="95" spans="1:14" x14ac:dyDescent="0.25">
      <c r="A95" s="7">
        <v>47362</v>
      </c>
      <c r="B95">
        <v>125000</v>
      </c>
      <c r="C95" s="8">
        <f t="shared" si="26"/>
        <v>175470.92171521272</v>
      </c>
      <c r="E95" s="8">
        <f t="shared" si="28"/>
        <v>175470.92171521272</v>
      </c>
      <c r="J95" s="14">
        <f t="shared" si="17"/>
        <v>175470.92171521272</v>
      </c>
      <c r="K95" s="14">
        <f t="shared" si="15"/>
        <v>27768.138449587495</v>
      </c>
      <c r="M95" s="32">
        <f>$M$94+$K$13</f>
        <v>4217945.0809499994</v>
      </c>
      <c r="N95" s="23">
        <f t="shared" si="27"/>
        <v>147702.78326562524</v>
      </c>
    </row>
    <row r="96" spans="1:14" x14ac:dyDescent="0.25">
      <c r="A96" s="7">
        <v>47392</v>
      </c>
      <c r="B96">
        <v>125000</v>
      </c>
      <c r="C96" s="8">
        <f t="shared" si="26"/>
        <v>176128.93767164476</v>
      </c>
      <c r="E96" s="8">
        <f t="shared" si="28"/>
        <v>176128.93767164476</v>
      </c>
      <c r="J96" s="14">
        <f t="shared" si="17"/>
        <v>176128.93767164476</v>
      </c>
      <c r="K96" s="14">
        <f t="shared" si="15"/>
        <v>27768.138449587495</v>
      </c>
      <c r="M96" s="32">
        <f t="shared" ref="M96:M106" si="29">$M$94+$K$13</f>
        <v>4217945.0809499994</v>
      </c>
      <c r="N96" s="23">
        <f t="shared" si="27"/>
        <v>148360.79922205728</v>
      </c>
    </row>
    <row r="97" spans="1:14" x14ac:dyDescent="0.25">
      <c r="A97" s="7">
        <v>47423</v>
      </c>
      <c r="B97">
        <v>125000</v>
      </c>
      <c r="C97" s="8">
        <f t="shared" si="26"/>
        <v>176789.42118791342</v>
      </c>
      <c r="E97" s="8">
        <f t="shared" si="28"/>
        <v>176789.42118791342</v>
      </c>
      <c r="J97" s="14">
        <f t="shared" si="17"/>
        <v>176789.42118791342</v>
      </c>
      <c r="K97" s="14">
        <f t="shared" si="15"/>
        <v>27768.138449587495</v>
      </c>
      <c r="M97" s="32">
        <f t="shared" si="29"/>
        <v>4217945.0809499994</v>
      </c>
      <c r="N97" s="23">
        <f t="shared" si="27"/>
        <v>149021.28273832594</v>
      </c>
    </row>
    <row r="98" spans="1:14" x14ac:dyDescent="0.25">
      <c r="A98" s="7">
        <v>47453</v>
      </c>
      <c r="B98">
        <v>125000</v>
      </c>
      <c r="C98" s="8">
        <f t="shared" si="26"/>
        <v>177452.38151736808</v>
      </c>
      <c r="E98" s="8">
        <f t="shared" si="28"/>
        <v>177452.38151736808</v>
      </c>
      <c r="J98" s="14">
        <f t="shared" si="17"/>
        <v>177452.38151736808</v>
      </c>
      <c r="K98" s="14">
        <f t="shared" si="15"/>
        <v>27768.138449587495</v>
      </c>
      <c r="M98" s="32">
        <f t="shared" si="29"/>
        <v>4217945.0809499994</v>
      </c>
      <c r="N98" s="23">
        <f t="shared" si="27"/>
        <v>149684.24306778057</v>
      </c>
    </row>
    <row r="99" spans="1:14" x14ac:dyDescent="0.25">
      <c r="A99" s="7">
        <v>47484</v>
      </c>
      <c r="B99">
        <v>125000</v>
      </c>
      <c r="C99" s="8">
        <f t="shared" ref="C99:C110" si="30">C98*(1+$T$15)</f>
        <v>178043.88945575932</v>
      </c>
      <c r="E99" s="8">
        <f t="shared" si="28"/>
        <v>178043.88945575932</v>
      </c>
      <c r="J99" s="14">
        <f t="shared" si="17"/>
        <v>178043.88945575932</v>
      </c>
      <c r="K99" s="14">
        <f t="shared" si="15"/>
        <v>27768.138449587495</v>
      </c>
      <c r="M99" s="32">
        <f t="shared" si="29"/>
        <v>4217945.0809499994</v>
      </c>
      <c r="N99" s="23">
        <f t="shared" si="27"/>
        <v>150275.75100617181</v>
      </c>
    </row>
    <row r="100" spans="1:14" x14ac:dyDescent="0.25">
      <c r="A100" s="7">
        <v>47515</v>
      </c>
      <c r="B100">
        <v>125000</v>
      </c>
      <c r="C100" s="8">
        <f t="shared" si="30"/>
        <v>178637.36908727852</v>
      </c>
      <c r="E100" s="8">
        <f t="shared" si="28"/>
        <v>178637.36908727852</v>
      </c>
      <c r="J100" s="14">
        <f t="shared" si="17"/>
        <v>178637.36908727852</v>
      </c>
      <c r="K100" s="14">
        <f t="shared" si="15"/>
        <v>27768.138449587495</v>
      </c>
      <c r="M100" s="32">
        <f t="shared" si="29"/>
        <v>4217945.0809499994</v>
      </c>
      <c r="N100" s="23">
        <f t="shared" si="27"/>
        <v>150869.23063769104</v>
      </c>
    </row>
    <row r="101" spans="1:14" x14ac:dyDescent="0.25">
      <c r="A101" s="7">
        <v>47543</v>
      </c>
      <c r="B101">
        <v>125000</v>
      </c>
      <c r="C101" s="8">
        <f t="shared" si="30"/>
        <v>179232.82698423613</v>
      </c>
      <c r="E101" s="8">
        <f t="shared" si="28"/>
        <v>179232.82698423613</v>
      </c>
      <c r="J101" s="14">
        <f t="shared" si="17"/>
        <v>179232.82698423613</v>
      </c>
      <c r="K101" s="14">
        <f t="shared" ref="K101:K154" si="31">M101*$K$20</f>
        <v>27768.138449587495</v>
      </c>
      <c r="M101" s="32">
        <f t="shared" si="29"/>
        <v>4217945.0809499994</v>
      </c>
      <c r="N101" s="23">
        <f t="shared" si="27"/>
        <v>151464.68853464862</v>
      </c>
    </row>
    <row r="102" spans="1:14" x14ac:dyDescent="0.25">
      <c r="A102" s="7">
        <v>47574</v>
      </c>
      <c r="B102">
        <v>125000</v>
      </c>
      <c r="C102" s="8">
        <f t="shared" si="30"/>
        <v>179830.26974085026</v>
      </c>
      <c r="E102" s="8">
        <f t="shared" si="28"/>
        <v>179830.26974085026</v>
      </c>
      <c r="J102" s="14">
        <f t="shared" si="17"/>
        <v>179830.26974085026</v>
      </c>
      <c r="K102" s="14">
        <f t="shared" si="31"/>
        <v>27768.138449587495</v>
      </c>
      <c r="M102" s="32">
        <f>$M$94+$K$13</f>
        <v>4217945.0809499994</v>
      </c>
      <c r="N102" s="23">
        <f t="shared" si="27"/>
        <v>152062.13129126275</v>
      </c>
    </row>
    <row r="103" spans="1:14" x14ac:dyDescent="0.25">
      <c r="A103" s="7">
        <v>47604</v>
      </c>
      <c r="B103">
        <v>125000</v>
      </c>
      <c r="C103" s="8">
        <f t="shared" si="30"/>
        <v>180429.70397331976</v>
      </c>
      <c r="E103" s="8">
        <f t="shared" si="28"/>
        <v>180429.70397331976</v>
      </c>
      <c r="J103" s="14">
        <f t="shared" si="17"/>
        <v>180429.70397331976</v>
      </c>
      <c r="K103" s="14">
        <f t="shared" si="31"/>
        <v>27768.138449587495</v>
      </c>
      <c r="M103" s="32">
        <f t="shared" si="29"/>
        <v>4217945.0809499994</v>
      </c>
      <c r="N103" s="23">
        <f t="shared" si="27"/>
        <v>152661.56552373228</v>
      </c>
    </row>
    <row r="104" spans="1:14" x14ac:dyDescent="0.25">
      <c r="A104" s="7">
        <v>47635</v>
      </c>
      <c r="B104">
        <v>125000</v>
      </c>
      <c r="C104" s="8">
        <f t="shared" si="30"/>
        <v>181031.13631989752</v>
      </c>
      <c r="E104" s="8">
        <f t="shared" si="28"/>
        <v>181031.13631989752</v>
      </c>
      <c r="J104" s="14">
        <f t="shared" si="17"/>
        <v>181031.13631989752</v>
      </c>
      <c r="K104" s="14">
        <f t="shared" si="31"/>
        <v>27768.138449587495</v>
      </c>
      <c r="M104" s="32">
        <f t="shared" si="29"/>
        <v>4217945.0809499994</v>
      </c>
      <c r="N104" s="23">
        <f t="shared" si="27"/>
        <v>153262.99787031004</v>
      </c>
    </row>
    <row r="105" spans="1:14" x14ac:dyDescent="0.25">
      <c r="A105" s="7">
        <v>47665</v>
      </c>
      <c r="B105">
        <v>125000</v>
      </c>
      <c r="C105" s="8">
        <f t="shared" si="30"/>
        <v>181634.57344096387</v>
      </c>
      <c r="E105" s="8">
        <f t="shared" si="28"/>
        <v>181634.57344096387</v>
      </c>
      <c r="J105" s="14">
        <f t="shared" si="17"/>
        <v>181634.57344096387</v>
      </c>
      <c r="K105" s="14">
        <f t="shared" si="31"/>
        <v>27768.138449587495</v>
      </c>
      <c r="M105" s="32">
        <f t="shared" si="29"/>
        <v>4217945.0809499994</v>
      </c>
      <c r="N105" s="23">
        <f t="shared" si="27"/>
        <v>153866.43499137636</v>
      </c>
    </row>
    <row r="106" spans="1:14" x14ac:dyDescent="0.25">
      <c r="A106" s="7">
        <v>47696</v>
      </c>
      <c r="B106">
        <v>125000</v>
      </c>
      <c r="C106" s="8">
        <f t="shared" si="30"/>
        <v>182240.02201910043</v>
      </c>
      <c r="E106" s="8">
        <f t="shared" si="28"/>
        <v>182240.02201910043</v>
      </c>
      <c r="J106" s="14">
        <f t="shared" si="17"/>
        <v>182240.02201910043</v>
      </c>
      <c r="K106" s="14">
        <f t="shared" si="31"/>
        <v>27768.138449587495</v>
      </c>
      <c r="M106" s="32">
        <f t="shared" si="29"/>
        <v>4217945.0809499994</v>
      </c>
      <c r="N106" s="23">
        <f t="shared" si="27"/>
        <v>154471.88356951292</v>
      </c>
    </row>
    <row r="107" spans="1:14" x14ac:dyDescent="0.25">
      <c r="A107" s="7">
        <v>47727</v>
      </c>
      <c r="B107">
        <v>125000</v>
      </c>
      <c r="C107" s="8">
        <f t="shared" si="30"/>
        <v>182847.48875916412</v>
      </c>
      <c r="E107" s="8">
        <f t="shared" si="28"/>
        <v>182847.48875916412</v>
      </c>
      <c r="J107" s="14">
        <f t="shared" ref="J107:J170" si="32">E107</f>
        <v>182847.48875916412</v>
      </c>
      <c r="K107" s="14">
        <f t="shared" si="31"/>
        <v>33291.38456142768</v>
      </c>
      <c r="M107" s="32">
        <f>$M$106+$K$14</f>
        <v>5056919.1738877492</v>
      </c>
      <c r="N107" s="23">
        <f t="shared" si="27"/>
        <v>149556.10419773642</v>
      </c>
    </row>
    <row r="108" spans="1:14" x14ac:dyDescent="0.25">
      <c r="A108" s="7">
        <v>47757</v>
      </c>
      <c r="B108">
        <v>125000</v>
      </c>
      <c r="C108" s="8">
        <f t="shared" si="30"/>
        <v>183456.98038836135</v>
      </c>
      <c r="E108" s="8">
        <f t="shared" si="28"/>
        <v>183456.98038836135</v>
      </c>
      <c r="J108" s="14">
        <f t="shared" si="32"/>
        <v>183456.98038836135</v>
      </c>
      <c r="K108" s="14">
        <f t="shared" si="31"/>
        <v>33291.38456142768</v>
      </c>
      <c r="M108" s="32">
        <f t="shared" ref="M108:M118" si="33">$M$106+$K$14</f>
        <v>5056919.1738877492</v>
      </c>
      <c r="N108" s="23">
        <f t="shared" si="27"/>
        <v>150165.59582693368</v>
      </c>
    </row>
    <row r="109" spans="1:14" x14ac:dyDescent="0.25">
      <c r="A109" s="7">
        <v>47788</v>
      </c>
      <c r="B109">
        <v>125000</v>
      </c>
      <c r="C109" s="8">
        <f t="shared" si="30"/>
        <v>184068.50365632257</v>
      </c>
      <c r="E109" s="8">
        <f t="shared" si="28"/>
        <v>184068.50365632257</v>
      </c>
      <c r="J109" s="14">
        <f t="shared" si="32"/>
        <v>184068.50365632257</v>
      </c>
      <c r="K109" s="14">
        <f t="shared" si="31"/>
        <v>33291.38456142768</v>
      </c>
      <c r="M109" s="32">
        <f>$M$106+$K$14</f>
        <v>5056919.1738877492</v>
      </c>
      <c r="N109" s="23">
        <f t="shared" si="27"/>
        <v>150777.11909489491</v>
      </c>
    </row>
    <row r="110" spans="1:14" x14ac:dyDescent="0.25">
      <c r="A110" s="7">
        <v>47818</v>
      </c>
      <c r="B110">
        <v>125000</v>
      </c>
      <c r="C110" s="8">
        <f t="shared" si="30"/>
        <v>184682.065335177</v>
      </c>
      <c r="E110" s="8">
        <f t="shared" si="28"/>
        <v>184682.065335177</v>
      </c>
      <c r="J110" s="14">
        <f t="shared" si="32"/>
        <v>184682.065335177</v>
      </c>
      <c r="K110" s="14">
        <f t="shared" si="31"/>
        <v>33291.38456142768</v>
      </c>
      <c r="M110" s="32">
        <f t="shared" si="33"/>
        <v>5056919.1738877492</v>
      </c>
      <c r="N110" s="23">
        <f t="shared" si="27"/>
        <v>151390.68077374931</v>
      </c>
    </row>
    <row r="111" spans="1:14" x14ac:dyDescent="0.25">
      <c r="A111" s="7">
        <v>47849</v>
      </c>
      <c r="B111">
        <v>125000</v>
      </c>
      <c r="C111" s="8">
        <f t="shared" ref="C111:C122" si="34">C110*(1+$T$16)</f>
        <v>185297.6722196276</v>
      </c>
      <c r="E111" s="8">
        <f t="shared" si="28"/>
        <v>185297.6722196276</v>
      </c>
      <c r="J111" s="14">
        <f t="shared" si="32"/>
        <v>185297.6722196276</v>
      </c>
      <c r="K111" s="14">
        <f t="shared" si="31"/>
        <v>33291.38456142768</v>
      </c>
      <c r="M111" s="32">
        <f t="shared" si="33"/>
        <v>5056919.1738877492</v>
      </c>
      <c r="N111" s="23">
        <f t="shared" si="27"/>
        <v>152006.2876581999</v>
      </c>
    </row>
    <row r="112" spans="1:14" x14ac:dyDescent="0.25">
      <c r="A112" s="7">
        <v>47880</v>
      </c>
      <c r="B112">
        <v>125000</v>
      </c>
      <c r="C112" s="8">
        <f t="shared" si="34"/>
        <v>185915.33112702638</v>
      </c>
      <c r="E112" s="8">
        <f t="shared" si="28"/>
        <v>185915.33112702638</v>
      </c>
      <c r="J112" s="14">
        <f t="shared" si="32"/>
        <v>185915.33112702638</v>
      </c>
      <c r="K112" s="14">
        <f t="shared" si="31"/>
        <v>33291.38456142768</v>
      </c>
      <c r="M112" s="32">
        <f t="shared" si="33"/>
        <v>5056919.1738877492</v>
      </c>
      <c r="N112" s="23">
        <f t="shared" si="27"/>
        <v>152623.94656559872</v>
      </c>
    </row>
    <row r="113" spans="1:14" x14ac:dyDescent="0.25">
      <c r="A113" s="7">
        <v>47908</v>
      </c>
      <c r="B113">
        <v>125000</v>
      </c>
      <c r="C113" s="8">
        <f t="shared" si="34"/>
        <v>186535.04889744983</v>
      </c>
      <c r="E113" s="8">
        <f t="shared" si="28"/>
        <v>186535.04889744983</v>
      </c>
      <c r="J113" s="14">
        <f t="shared" si="32"/>
        <v>186535.04889744983</v>
      </c>
      <c r="K113" s="14">
        <f t="shared" si="31"/>
        <v>33291.38456142768</v>
      </c>
      <c r="M113" s="32">
        <f>$M$106+$K$14</f>
        <v>5056919.1738877492</v>
      </c>
      <c r="N113" s="23">
        <f t="shared" si="27"/>
        <v>153243.66433602216</v>
      </c>
    </row>
    <row r="114" spans="1:14" x14ac:dyDescent="0.25">
      <c r="A114" s="7">
        <v>47939</v>
      </c>
      <c r="B114">
        <v>125000</v>
      </c>
      <c r="C114" s="8">
        <f t="shared" si="34"/>
        <v>187156.83239377468</v>
      </c>
      <c r="E114" s="8">
        <f t="shared" si="28"/>
        <v>187156.83239377468</v>
      </c>
      <c r="J114" s="14">
        <f t="shared" si="32"/>
        <v>187156.83239377468</v>
      </c>
      <c r="K114" s="14">
        <f t="shared" si="31"/>
        <v>33291.38456142768</v>
      </c>
      <c r="M114" s="32">
        <f t="shared" si="33"/>
        <v>5056919.1738877492</v>
      </c>
      <c r="N114" s="23">
        <f t="shared" si="27"/>
        <v>153865.44783234701</v>
      </c>
    </row>
    <row r="115" spans="1:14" x14ac:dyDescent="0.25">
      <c r="A115" s="7">
        <v>47969</v>
      </c>
      <c r="B115">
        <v>125000</v>
      </c>
      <c r="C115" s="8">
        <f t="shared" si="34"/>
        <v>187780.68850175393</v>
      </c>
      <c r="E115" s="8">
        <f t="shared" si="28"/>
        <v>187780.68850175393</v>
      </c>
      <c r="J115" s="14">
        <f t="shared" si="32"/>
        <v>187780.68850175393</v>
      </c>
      <c r="K115" s="14">
        <f t="shared" si="31"/>
        <v>33291.38456142768</v>
      </c>
      <c r="M115" s="32">
        <f t="shared" si="33"/>
        <v>5056919.1738877492</v>
      </c>
      <c r="N115" s="23">
        <f t="shared" si="27"/>
        <v>154489.30394032627</v>
      </c>
    </row>
    <row r="116" spans="1:14" x14ac:dyDescent="0.25">
      <c r="A116" s="7">
        <v>48000</v>
      </c>
      <c r="B116">
        <v>125000</v>
      </c>
      <c r="C116" s="8">
        <f t="shared" si="34"/>
        <v>188406.62413009311</v>
      </c>
      <c r="E116" s="8">
        <f t="shared" si="28"/>
        <v>188406.62413009311</v>
      </c>
      <c r="J116" s="14">
        <f t="shared" si="32"/>
        <v>188406.62413009311</v>
      </c>
      <c r="K116" s="14">
        <f t="shared" si="31"/>
        <v>33291.38456142768</v>
      </c>
      <c r="M116" s="32">
        <f t="shared" si="33"/>
        <v>5056919.1738877492</v>
      </c>
      <c r="N116" s="23">
        <f t="shared" si="27"/>
        <v>155115.23956866545</v>
      </c>
    </row>
    <row r="117" spans="1:14" x14ac:dyDescent="0.25">
      <c r="A117" s="7">
        <v>48030</v>
      </c>
      <c r="B117">
        <v>125000</v>
      </c>
      <c r="C117" s="8">
        <f t="shared" si="34"/>
        <v>189034.64621052679</v>
      </c>
      <c r="E117" s="8">
        <f t="shared" si="28"/>
        <v>189034.64621052679</v>
      </c>
      <c r="J117" s="14">
        <f t="shared" si="32"/>
        <v>189034.64621052679</v>
      </c>
      <c r="K117" s="14">
        <f t="shared" si="31"/>
        <v>33291.38456142768</v>
      </c>
      <c r="M117" s="32">
        <f t="shared" si="33"/>
        <v>5056919.1738877492</v>
      </c>
      <c r="N117" s="23">
        <f t="shared" si="27"/>
        <v>155743.26164909912</v>
      </c>
    </row>
    <row r="118" spans="1:14" x14ac:dyDescent="0.25">
      <c r="A118" s="7">
        <v>48061</v>
      </c>
      <c r="B118">
        <v>125000</v>
      </c>
      <c r="C118" s="8">
        <f t="shared" si="34"/>
        <v>189664.76169789521</v>
      </c>
      <c r="E118" s="8">
        <f t="shared" si="28"/>
        <v>189664.76169789521</v>
      </c>
      <c r="J118" s="14">
        <f t="shared" si="32"/>
        <v>189664.76169789521</v>
      </c>
      <c r="K118" s="14">
        <f t="shared" si="31"/>
        <v>33291.38456142768</v>
      </c>
      <c r="M118" s="32">
        <f t="shared" si="33"/>
        <v>5056919.1738877492</v>
      </c>
      <c r="N118" s="23">
        <f t="shared" si="27"/>
        <v>156373.37713646755</v>
      </c>
    </row>
    <row r="119" spans="1:14" x14ac:dyDescent="0.25">
      <c r="A119" s="7">
        <v>48092</v>
      </c>
      <c r="B119">
        <v>125000</v>
      </c>
      <c r="C119" s="8">
        <f t="shared" si="34"/>
        <v>190296.97757022156</v>
      </c>
      <c r="E119" s="8">
        <f t="shared" si="28"/>
        <v>190296.97757022156</v>
      </c>
      <c r="J119" s="14">
        <f t="shared" si="32"/>
        <v>190296.97757022156</v>
      </c>
      <c r="K119" s="14">
        <f t="shared" si="31"/>
        <v>39035.560517741476</v>
      </c>
      <c r="M119" s="32">
        <f>$M$118+$K$15</f>
        <v>5929452.230543009</v>
      </c>
      <c r="N119" s="23">
        <f t="shared" si="27"/>
        <v>151261.41705248007</v>
      </c>
    </row>
    <row r="120" spans="1:14" x14ac:dyDescent="0.25">
      <c r="A120" s="7">
        <v>48122</v>
      </c>
      <c r="B120">
        <v>125000</v>
      </c>
      <c r="C120" s="8">
        <f t="shared" si="34"/>
        <v>190931.30082878898</v>
      </c>
      <c r="E120" s="8">
        <f t="shared" si="28"/>
        <v>190931.30082878898</v>
      </c>
      <c r="J120" s="14">
        <f t="shared" si="32"/>
        <v>190931.30082878898</v>
      </c>
      <c r="K120" s="14">
        <f t="shared" si="31"/>
        <v>39035.560517741476</v>
      </c>
      <c r="M120" s="32">
        <f t="shared" ref="M120:M130" si="35">$M$118+$K$15</f>
        <v>5929452.230543009</v>
      </c>
      <c r="N120" s="23">
        <f t="shared" si="27"/>
        <v>151895.7403110475</v>
      </c>
    </row>
    <row r="121" spans="1:14" x14ac:dyDescent="0.25">
      <c r="A121" s="7">
        <v>48153</v>
      </c>
      <c r="B121">
        <v>125000</v>
      </c>
      <c r="C121" s="8">
        <f t="shared" si="34"/>
        <v>191567.7384982183</v>
      </c>
      <c r="E121" s="8">
        <f t="shared" si="28"/>
        <v>191567.7384982183</v>
      </c>
      <c r="J121" s="14">
        <f t="shared" si="32"/>
        <v>191567.7384982183</v>
      </c>
      <c r="K121" s="14">
        <f t="shared" si="31"/>
        <v>39035.560517741476</v>
      </c>
      <c r="M121" s="32">
        <f>$M$118+$K$15</f>
        <v>5929452.230543009</v>
      </c>
      <c r="N121" s="23">
        <f t="shared" si="27"/>
        <v>152532.17798047682</v>
      </c>
    </row>
    <row r="122" spans="1:14" x14ac:dyDescent="0.25">
      <c r="A122" s="7">
        <v>48183</v>
      </c>
      <c r="B122">
        <v>125000</v>
      </c>
      <c r="C122" s="8">
        <f t="shared" si="34"/>
        <v>192206.29762654571</v>
      </c>
      <c r="E122" s="8">
        <f t="shared" si="28"/>
        <v>192206.29762654571</v>
      </c>
      <c r="J122" s="14">
        <f t="shared" si="32"/>
        <v>192206.29762654571</v>
      </c>
      <c r="K122" s="14">
        <f t="shared" si="31"/>
        <v>39035.560517741476</v>
      </c>
      <c r="M122" s="32">
        <f t="shared" si="35"/>
        <v>5929452.230543009</v>
      </c>
      <c r="N122" s="23">
        <f t="shared" si="27"/>
        <v>153170.73710880423</v>
      </c>
    </row>
    <row r="123" spans="1:14" x14ac:dyDescent="0.25">
      <c r="A123" s="7">
        <v>48214</v>
      </c>
      <c r="B123">
        <v>125000</v>
      </c>
      <c r="C123" s="8">
        <f t="shared" ref="C123:C134" si="36">C122*(1+$T$17)</f>
        <v>192846.98528530088</v>
      </c>
      <c r="E123" s="8">
        <f t="shared" si="28"/>
        <v>192846.98528530088</v>
      </c>
      <c r="J123" s="14">
        <f t="shared" si="32"/>
        <v>192846.98528530088</v>
      </c>
      <c r="K123" s="14">
        <f t="shared" si="31"/>
        <v>39035.560517741476</v>
      </c>
      <c r="M123" s="32">
        <f t="shared" si="35"/>
        <v>5929452.230543009</v>
      </c>
      <c r="N123" s="23">
        <f t="shared" si="27"/>
        <v>153811.42476755939</v>
      </c>
    </row>
    <row r="124" spans="1:14" x14ac:dyDescent="0.25">
      <c r="A124" s="7">
        <v>48245</v>
      </c>
      <c r="B124">
        <v>125000</v>
      </c>
      <c r="C124" s="8">
        <f t="shared" si="36"/>
        <v>193489.80856958524</v>
      </c>
      <c r="E124" s="8">
        <f t="shared" si="28"/>
        <v>193489.80856958524</v>
      </c>
      <c r="J124" s="14">
        <f t="shared" si="32"/>
        <v>193489.80856958524</v>
      </c>
      <c r="K124" s="14">
        <f t="shared" si="31"/>
        <v>39035.560517741476</v>
      </c>
      <c r="M124" s="32">
        <f t="shared" si="35"/>
        <v>5929452.230543009</v>
      </c>
      <c r="N124" s="23">
        <f t="shared" si="27"/>
        <v>154454.24805184375</v>
      </c>
    </row>
    <row r="125" spans="1:14" x14ac:dyDescent="0.25">
      <c r="A125" s="7">
        <v>48274</v>
      </c>
      <c r="B125">
        <v>125000</v>
      </c>
      <c r="C125" s="8">
        <f t="shared" si="36"/>
        <v>194134.77459815054</v>
      </c>
      <c r="E125" s="8">
        <f t="shared" si="28"/>
        <v>194134.77459815054</v>
      </c>
      <c r="J125" s="14">
        <f t="shared" si="32"/>
        <v>194134.77459815054</v>
      </c>
      <c r="K125" s="14">
        <f t="shared" si="31"/>
        <v>39035.560517741476</v>
      </c>
      <c r="M125" s="32">
        <f t="shared" si="35"/>
        <v>5929452.230543009</v>
      </c>
      <c r="N125" s="23">
        <f t="shared" si="27"/>
        <v>155099.21408040906</v>
      </c>
    </row>
    <row r="126" spans="1:14" x14ac:dyDescent="0.25">
      <c r="A126" s="7">
        <v>48305</v>
      </c>
      <c r="B126">
        <v>125000</v>
      </c>
      <c r="C126" s="8">
        <f t="shared" si="36"/>
        <v>194781.89051347773</v>
      </c>
      <c r="E126" s="8">
        <f t="shared" si="28"/>
        <v>194781.89051347773</v>
      </c>
      <c r="J126" s="14">
        <f t="shared" si="32"/>
        <v>194781.89051347773</v>
      </c>
      <c r="K126" s="14">
        <f t="shared" si="31"/>
        <v>39035.560517741476</v>
      </c>
      <c r="M126" s="32">
        <f t="shared" si="35"/>
        <v>5929452.230543009</v>
      </c>
      <c r="N126" s="23">
        <f t="shared" si="27"/>
        <v>155746.32999573625</v>
      </c>
    </row>
    <row r="127" spans="1:14" x14ac:dyDescent="0.25">
      <c r="A127" s="7">
        <v>48335</v>
      </c>
      <c r="B127">
        <v>125000</v>
      </c>
      <c r="C127" s="8">
        <f t="shared" si="36"/>
        <v>195431.163481856</v>
      </c>
      <c r="E127" s="8">
        <f t="shared" si="28"/>
        <v>195431.163481856</v>
      </c>
      <c r="J127" s="14">
        <f t="shared" si="32"/>
        <v>195431.163481856</v>
      </c>
      <c r="K127" s="14">
        <f t="shared" si="31"/>
        <v>39035.560517741476</v>
      </c>
      <c r="M127" s="32">
        <f t="shared" si="35"/>
        <v>5929452.230543009</v>
      </c>
      <c r="N127" s="23">
        <f t="shared" si="27"/>
        <v>156395.60296411451</v>
      </c>
    </row>
    <row r="128" spans="1:14" x14ac:dyDescent="0.25">
      <c r="A128" s="7">
        <v>48366</v>
      </c>
      <c r="B128">
        <v>125000</v>
      </c>
      <c r="C128" s="8">
        <f t="shared" si="36"/>
        <v>196082.60069346221</v>
      </c>
      <c r="E128" s="8">
        <f t="shared" si="28"/>
        <v>196082.60069346221</v>
      </c>
      <c r="J128" s="14">
        <f t="shared" si="32"/>
        <v>196082.60069346221</v>
      </c>
      <c r="K128" s="14">
        <f t="shared" si="31"/>
        <v>39035.560517741476</v>
      </c>
      <c r="M128" s="32">
        <f t="shared" si="35"/>
        <v>5929452.230543009</v>
      </c>
      <c r="N128" s="23">
        <f t="shared" si="27"/>
        <v>157047.04017572073</v>
      </c>
    </row>
    <row r="129" spans="1:14" x14ac:dyDescent="0.25">
      <c r="A129" s="7">
        <v>48396</v>
      </c>
      <c r="B129">
        <v>125000</v>
      </c>
      <c r="C129" s="8">
        <f t="shared" si="36"/>
        <v>196736.20936244042</v>
      </c>
      <c r="E129" s="8">
        <f t="shared" si="28"/>
        <v>196736.20936244042</v>
      </c>
      <c r="J129" s="14">
        <f t="shared" si="32"/>
        <v>196736.20936244042</v>
      </c>
      <c r="K129" s="14">
        <f t="shared" si="31"/>
        <v>39035.560517741476</v>
      </c>
      <c r="M129" s="32">
        <f t="shared" si="35"/>
        <v>5929452.230543009</v>
      </c>
      <c r="N129" s="23">
        <f t="shared" si="27"/>
        <v>157700.64884469894</v>
      </c>
    </row>
    <row r="130" spans="1:14" x14ac:dyDescent="0.25">
      <c r="A130" s="7">
        <v>48427</v>
      </c>
      <c r="B130">
        <v>125000</v>
      </c>
      <c r="C130" s="8">
        <f t="shared" si="36"/>
        <v>197391.99672698192</v>
      </c>
      <c r="E130" s="8">
        <f t="shared" si="28"/>
        <v>197391.99672698192</v>
      </c>
      <c r="J130" s="14">
        <f t="shared" si="32"/>
        <v>197391.99672698192</v>
      </c>
      <c r="K130" s="14">
        <f>M130*$K$20</f>
        <v>39035.560517741476</v>
      </c>
      <c r="M130" s="32">
        <f t="shared" si="35"/>
        <v>5929452.230543009</v>
      </c>
      <c r="N130" s="23">
        <f t="shared" si="27"/>
        <v>158356.43620924043</v>
      </c>
    </row>
    <row r="131" spans="1:14" x14ac:dyDescent="0.25">
      <c r="A131" s="7">
        <v>48458</v>
      </c>
      <c r="B131">
        <v>125000</v>
      </c>
      <c r="C131" s="8">
        <f t="shared" si="36"/>
        <v>198049.97004940521</v>
      </c>
      <c r="E131" s="8">
        <f t="shared" si="28"/>
        <v>198049.97004940521</v>
      </c>
      <c r="J131" s="14">
        <f t="shared" si="32"/>
        <v>198049.97004940521</v>
      </c>
      <c r="K131" s="14">
        <f>M131*$K$20</f>
        <v>45009.503512307827</v>
      </c>
      <c r="M131" s="32">
        <f>$M$130+$K$16</f>
        <v>6836886.6094644796</v>
      </c>
      <c r="N131" s="23">
        <f t="shared" si="27"/>
        <v>153040.46653709738</v>
      </c>
    </row>
    <row r="132" spans="1:14" x14ac:dyDescent="0.25">
      <c r="A132" s="7">
        <v>48488</v>
      </c>
      <c r="B132">
        <v>125000</v>
      </c>
      <c r="C132" s="8">
        <f t="shared" si="36"/>
        <v>198710.13661623659</v>
      </c>
      <c r="E132" s="8">
        <f t="shared" si="28"/>
        <v>198710.13661623659</v>
      </c>
      <c r="J132" s="14">
        <f t="shared" si="32"/>
        <v>198710.13661623659</v>
      </c>
      <c r="K132" s="14">
        <f t="shared" si="31"/>
        <v>45009.503512307827</v>
      </c>
      <c r="M132" s="32">
        <f t="shared" ref="M132:M142" si="37">$M$130+$K$16</f>
        <v>6836886.6094644796</v>
      </c>
      <c r="N132" s="23">
        <f t="shared" si="27"/>
        <v>153700.63310392876</v>
      </c>
    </row>
    <row r="133" spans="1:14" x14ac:dyDescent="0.25">
      <c r="A133" s="7">
        <v>48519</v>
      </c>
      <c r="B133">
        <v>125000</v>
      </c>
      <c r="C133" s="8">
        <f t="shared" si="36"/>
        <v>199372.50373829072</v>
      </c>
      <c r="E133" s="8">
        <f t="shared" si="28"/>
        <v>199372.50373829072</v>
      </c>
      <c r="J133" s="14">
        <f t="shared" si="32"/>
        <v>199372.50373829072</v>
      </c>
      <c r="K133" s="14">
        <f t="shared" si="31"/>
        <v>45009.503512307827</v>
      </c>
      <c r="M133" s="32">
        <f t="shared" si="37"/>
        <v>6836886.6094644796</v>
      </c>
      <c r="N133" s="23">
        <f t="shared" si="27"/>
        <v>154363.00022598289</v>
      </c>
    </row>
    <row r="134" spans="1:14" x14ac:dyDescent="0.25">
      <c r="A134" s="7">
        <v>48549</v>
      </c>
      <c r="B134">
        <v>125000</v>
      </c>
      <c r="C134" s="8">
        <f t="shared" si="36"/>
        <v>200037.07875075171</v>
      </c>
      <c r="E134" s="8">
        <f t="shared" si="28"/>
        <v>200037.07875075171</v>
      </c>
      <c r="J134" s="14">
        <f t="shared" si="32"/>
        <v>200037.07875075171</v>
      </c>
      <c r="K134" s="14">
        <f t="shared" si="31"/>
        <v>45009.503512307827</v>
      </c>
      <c r="M134" s="32">
        <f t="shared" si="37"/>
        <v>6836886.6094644796</v>
      </c>
      <c r="N134" s="23">
        <f t="shared" si="27"/>
        <v>155027.57523844388</v>
      </c>
    </row>
    <row r="135" spans="1:14" x14ac:dyDescent="0.25">
      <c r="A135" s="7">
        <v>48580</v>
      </c>
      <c r="B135">
        <v>125000</v>
      </c>
      <c r="C135" s="8">
        <f t="shared" ref="C135:C146" si="38">C134*(1+$T$18)</f>
        <v>200703.86901325424</v>
      </c>
      <c r="E135" s="8">
        <f t="shared" si="28"/>
        <v>200703.86901325424</v>
      </c>
      <c r="J135" s="14">
        <f t="shared" si="32"/>
        <v>200703.86901325424</v>
      </c>
      <c r="K135" s="14">
        <f t="shared" si="31"/>
        <v>45009.503512307827</v>
      </c>
      <c r="M135" s="32">
        <f t="shared" si="37"/>
        <v>6836886.6094644796</v>
      </c>
      <c r="N135" s="23">
        <f t="shared" si="27"/>
        <v>155694.36550094641</v>
      </c>
    </row>
    <row r="136" spans="1:14" x14ac:dyDescent="0.25">
      <c r="A136" s="7">
        <v>48611</v>
      </c>
      <c r="B136">
        <v>125000</v>
      </c>
      <c r="C136" s="8">
        <f t="shared" si="38"/>
        <v>201372.8819099651</v>
      </c>
      <c r="E136" s="8">
        <f t="shared" si="28"/>
        <v>201372.8819099651</v>
      </c>
      <c r="J136" s="14">
        <f t="shared" si="32"/>
        <v>201372.8819099651</v>
      </c>
      <c r="K136" s="14">
        <f t="shared" si="31"/>
        <v>45009.503512307827</v>
      </c>
      <c r="M136" s="32">
        <f t="shared" si="37"/>
        <v>6836886.6094644796</v>
      </c>
      <c r="N136" s="23">
        <f t="shared" si="27"/>
        <v>156363.37839765727</v>
      </c>
    </row>
    <row r="137" spans="1:14" x14ac:dyDescent="0.25">
      <c r="A137" s="7">
        <v>48639</v>
      </c>
      <c r="B137">
        <v>125000</v>
      </c>
      <c r="C137" s="8">
        <f t="shared" si="38"/>
        <v>202044.12484966501</v>
      </c>
      <c r="E137" s="8">
        <f t="shared" si="28"/>
        <v>202044.12484966501</v>
      </c>
      <c r="J137" s="14">
        <f t="shared" si="32"/>
        <v>202044.12484966501</v>
      </c>
      <c r="K137" s="14">
        <f t="shared" si="31"/>
        <v>45009.503512307827</v>
      </c>
      <c r="M137" s="32">
        <f t="shared" si="37"/>
        <v>6836886.6094644796</v>
      </c>
      <c r="N137" s="23">
        <f t="shared" si="27"/>
        <v>157034.62133735718</v>
      </c>
    </row>
    <row r="138" spans="1:14" x14ac:dyDescent="0.25">
      <c r="A138" s="7">
        <v>48670</v>
      </c>
      <c r="B138">
        <v>125000</v>
      </c>
      <c r="C138" s="8">
        <f t="shared" si="38"/>
        <v>202717.60526583059</v>
      </c>
      <c r="E138" s="8">
        <f t="shared" si="28"/>
        <v>202717.60526583059</v>
      </c>
      <c r="J138" s="14">
        <f t="shared" si="32"/>
        <v>202717.60526583059</v>
      </c>
      <c r="K138" s="14">
        <f t="shared" si="31"/>
        <v>45009.503512307827</v>
      </c>
      <c r="M138" s="32">
        <f t="shared" si="37"/>
        <v>6836886.6094644796</v>
      </c>
      <c r="N138" s="23">
        <f t="shared" si="27"/>
        <v>157708.10175352276</v>
      </c>
    </row>
    <row r="139" spans="1:14" x14ac:dyDescent="0.25">
      <c r="A139" s="7">
        <v>48700</v>
      </c>
      <c r="B139">
        <v>125000</v>
      </c>
      <c r="C139" s="8">
        <f t="shared" si="38"/>
        <v>203393.3306167167</v>
      </c>
      <c r="E139" s="8">
        <f t="shared" si="28"/>
        <v>203393.3306167167</v>
      </c>
      <c r="J139" s="14">
        <f t="shared" si="32"/>
        <v>203393.3306167167</v>
      </c>
      <c r="K139" s="14">
        <f t="shared" si="31"/>
        <v>45009.503512307827</v>
      </c>
      <c r="M139" s="32">
        <f t="shared" si="37"/>
        <v>6836886.6094644796</v>
      </c>
      <c r="N139" s="23">
        <f t="shared" si="27"/>
        <v>158383.82710440888</v>
      </c>
    </row>
    <row r="140" spans="1:14" x14ac:dyDescent="0.25">
      <c r="A140" s="7">
        <v>48731</v>
      </c>
      <c r="B140">
        <v>125000</v>
      </c>
      <c r="C140" s="8">
        <f t="shared" si="38"/>
        <v>204071.3083854391</v>
      </c>
      <c r="E140" s="8">
        <f t="shared" si="28"/>
        <v>204071.3083854391</v>
      </c>
      <c r="J140" s="14">
        <f t="shared" si="32"/>
        <v>204071.3083854391</v>
      </c>
      <c r="K140" s="14">
        <f t="shared" si="31"/>
        <v>45009.503512307827</v>
      </c>
      <c r="M140" s="32">
        <f t="shared" si="37"/>
        <v>6836886.6094644796</v>
      </c>
      <c r="N140" s="23">
        <f t="shared" si="27"/>
        <v>159061.80487313127</v>
      </c>
    </row>
    <row r="141" spans="1:14" x14ac:dyDescent="0.25">
      <c r="A141" s="7">
        <v>48761</v>
      </c>
      <c r="B141">
        <v>125000</v>
      </c>
      <c r="C141" s="8">
        <f t="shared" si="38"/>
        <v>204751.54608005725</v>
      </c>
      <c r="E141" s="8">
        <f t="shared" si="28"/>
        <v>204751.54608005725</v>
      </c>
      <c r="J141" s="14">
        <f t="shared" si="32"/>
        <v>204751.54608005725</v>
      </c>
      <c r="K141" s="14">
        <f t="shared" si="31"/>
        <v>45009.503512307827</v>
      </c>
      <c r="M141" s="32">
        <f t="shared" si="37"/>
        <v>6836886.6094644796</v>
      </c>
      <c r="N141" s="23">
        <f t="shared" si="27"/>
        <v>159742.04256774942</v>
      </c>
    </row>
    <row r="142" spans="1:14" x14ac:dyDescent="0.25">
      <c r="A142" s="7">
        <v>48792</v>
      </c>
      <c r="B142">
        <v>125000</v>
      </c>
      <c r="C142" s="8">
        <f t="shared" si="38"/>
        <v>205434.05123365746</v>
      </c>
      <c r="E142" s="8">
        <f t="shared" si="28"/>
        <v>205434.05123365746</v>
      </c>
      <c r="J142" s="14">
        <f t="shared" si="32"/>
        <v>205434.05123365746</v>
      </c>
      <c r="K142" s="14">
        <f t="shared" si="31"/>
        <v>45009.503512307827</v>
      </c>
      <c r="M142" s="32">
        <f t="shared" si="37"/>
        <v>6836886.6094644796</v>
      </c>
      <c r="N142" s="23">
        <f t="shared" si="27"/>
        <v>160424.54772134963</v>
      </c>
    </row>
    <row r="143" spans="1:14" x14ac:dyDescent="0.25">
      <c r="A143" s="7">
        <v>48823</v>
      </c>
      <c r="B143">
        <v>125000</v>
      </c>
      <c r="C143" s="8">
        <f t="shared" si="38"/>
        <v>206118.83140443632</v>
      </c>
      <c r="E143" s="8">
        <f t="shared" si="28"/>
        <v>206118.83140443632</v>
      </c>
      <c r="J143" s="14">
        <f t="shared" si="32"/>
        <v>206118.83140443632</v>
      </c>
      <c r="K143" s="14">
        <f t="shared" si="31"/>
        <v>51222.404226656829</v>
      </c>
      <c r="M143" s="32">
        <f>$M$142+$K$17</f>
        <v>7780618.3635428092</v>
      </c>
      <c r="N143" s="23">
        <f t="shared" si="27"/>
        <v>154896.42717777949</v>
      </c>
    </row>
    <row r="144" spans="1:14" x14ac:dyDescent="0.25">
      <c r="A144" s="7">
        <v>48853</v>
      </c>
      <c r="B144">
        <v>125000</v>
      </c>
      <c r="C144" s="8">
        <f t="shared" si="38"/>
        <v>206805.89417578446</v>
      </c>
      <c r="E144" s="8">
        <f t="shared" si="28"/>
        <v>206805.89417578446</v>
      </c>
      <c r="J144" s="14">
        <f t="shared" si="32"/>
        <v>206805.89417578446</v>
      </c>
      <c r="K144" s="14">
        <f t="shared" si="31"/>
        <v>51222.404226656829</v>
      </c>
      <c r="M144" s="32">
        <f t="shared" ref="M144:M153" si="39">$M$142+$K$17</f>
        <v>7780618.3635428092</v>
      </c>
      <c r="N144" s="23">
        <f t="shared" si="27"/>
        <v>155583.48994912763</v>
      </c>
    </row>
    <row r="145" spans="1:17" x14ac:dyDescent="0.25">
      <c r="A145" s="7">
        <v>48884</v>
      </c>
      <c r="B145">
        <v>125000</v>
      </c>
      <c r="C145" s="8">
        <f t="shared" si="38"/>
        <v>207495.24715637043</v>
      </c>
      <c r="E145" s="8">
        <f t="shared" si="28"/>
        <v>207495.24715637043</v>
      </c>
      <c r="J145" s="14">
        <f t="shared" si="32"/>
        <v>207495.24715637043</v>
      </c>
      <c r="K145" s="14">
        <f t="shared" si="31"/>
        <v>51222.404226656829</v>
      </c>
      <c r="M145" s="32">
        <f t="shared" si="39"/>
        <v>7780618.3635428092</v>
      </c>
      <c r="N145" s="23">
        <f t="shared" si="27"/>
        <v>156272.8429297136</v>
      </c>
    </row>
    <row r="146" spans="1:17" x14ac:dyDescent="0.25">
      <c r="A146" s="7">
        <v>48914</v>
      </c>
      <c r="B146">
        <v>125000</v>
      </c>
      <c r="C146" s="8">
        <f t="shared" si="38"/>
        <v>208186.89798022501</v>
      </c>
      <c r="E146" s="8">
        <f t="shared" si="28"/>
        <v>208186.89798022501</v>
      </c>
      <c r="J146" s="14">
        <f t="shared" si="32"/>
        <v>208186.89798022501</v>
      </c>
      <c r="K146" s="14">
        <f t="shared" si="31"/>
        <v>51222.404226656829</v>
      </c>
      <c r="M146" s="32">
        <f t="shared" si="39"/>
        <v>7780618.3635428092</v>
      </c>
      <c r="N146" s="23">
        <f t="shared" si="27"/>
        <v>156964.49375356818</v>
      </c>
    </row>
    <row r="147" spans="1:17" x14ac:dyDescent="0.25">
      <c r="A147" s="7">
        <v>48945</v>
      </c>
      <c r="B147">
        <v>125000</v>
      </c>
      <c r="C147" s="8">
        <f t="shared" ref="C147:C158" si="40">C146*(1+$T$19)</f>
        <v>208880.85430682579</v>
      </c>
      <c r="E147" s="8">
        <f t="shared" si="28"/>
        <v>208880.85430682579</v>
      </c>
      <c r="J147" s="14">
        <f t="shared" si="32"/>
        <v>208880.85430682579</v>
      </c>
      <c r="K147" s="14">
        <f t="shared" si="31"/>
        <v>51222.404226656829</v>
      </c>
      <c r="M147" s="32">
        <f t="shared" si="39"/>
        <v>7780618.3635428092</v>
      </c>
      <c r="N147" s="23">
        <f t="shared" si="27"/>
        <v>157658.45008016896</v>
      </c>
    </row>
    <row r="148" spans="1:17" x14ac:dyDescent="0.25">
      <c r="A148" s="7">
        <v>48976</v>
      </c>
      <c r="B148">
        <v>125000</v>
      </c>
      <c r="C148" s="8">
        <f t="shared" si="40"/>
        <v>209577.12382118189</v>
      </c>
      <c r="E148" s="8">
        <f t="shared" si="28"/>
        <v>209577.12382118189</v>
      </c>
      <c r="J148" s="14">
        <f t="shared" si="32"/>
        <v>209577.12382118189</v>
      </c>
      <c r="K148" s="14">
        <f t="shared" si="31"/>
        <v>51222.404226656829</v>
      </c>
      <c r="M148" s="32">
        <f t="shared" si="39"/>
        <v>7780618.3635428092</v>
      </c>
      <c r="N148" s="23">
        <f>J148-K148</f>
        <v>158354.71959452506</v>
      </c>
    </row>
    <row r="149" spans="1:17" x14ac:dyDescent="0.25">
      <c r="A149" s="7">
        <v>49004</v>
      </c>
      <c r="B149">
        <v>125000</v>
      </c>
      <c r="C149" s="8">
        <f t="shared" si="40"/>
        <v>210275.71423391916</v>
      </c>
      <c r="E149" s="8">
        <f t="shared" si="28"/>
        <v>210275.71423391916</v>
      </c>
      <c r="J149" s="14">
        <f t="shared" si="32"/>
        <v>210275.71423391916</v>
      </c>
      <c r="K149" s="14">
        <f t="shared" si="31"/>
        <v>51222.404226656829</v>
      </c>
      <c r="M149" s="32">
        <f t="shared" si="39"/>
        <v>7780618.3635428092</v>
      </c>
      <c r="N149" s="23">
        <f t="shared" si="27"/>
        <v>159053.31000726233</v>
      </c>
    </row>
    <row r="150" spans="1:17" x14ac:dyDescent="0.25">
      <c r="A150" s="7">
        <v>49035</v>
      </c>
      <c r="B150">
        <v>125000</v>
      </c>
      <c r="C150" s="8">
        <f t="shared" si="40"/>
        <v>210976.63328136559</v>
      </c>
      <c r="E150" s="8">
        <f t="shared" si="28"/>
        <v>210976.63328136559</v>
      </c>
      <c r="J150" s="14">
        <f t="shared" si="32"/>
        <v>210976.63328136559</v>
      </c>
      <c r="K150" s="14">
        <f t="shared" si="31"/>
        <v>51222.404226656829</v>
      </c>
      <c r="M150" s="32">
        <f t="shared" si="39"/>
        <v>7780618.3635428092</v>
      </c>
      <c r="N150" s="23">
        <f t="shared" si="27"/>
        <v>159754.22905470876</v>
      </c>
    </row>
    <row r="151" spans="1:17" x14ac:dyDescent="0.25">
      <c r="A151" s="7">
        <v>49065</v>
      </c>
      <c r="B151">
        <v>125000</v>
      </c>
      <c r="C151" s="8">
        <f t="shared" si="40"/>
        <v>211679.88872563682</v>
      </c>
      <c r="E151" s="8">
        <f t="shared" si="28"/>
        <v>211679.88872563682</v>
      </c>
      <c r="J151" s="14">
        <f t="shared" si="32"/>
        <v>211679.88872563682</v>
      </c>
      <c r="K151" s="14">
        <f t="shared" si="31"/>
        <v>51222.404226656829</v>
      </c>
      <c r="M151" s="32">
        <f t="shared" si="39"/>
        <v>7780618.3635428092</v>
      </c>
      <c r="N151" s="23">
        <f t="shared" si="27"/>
        <v>160457.48449897999</v>
      </c>
    </row>
    <row r="152" spans="1:17" x14ac:dyDescent="0.25">
      <c r="A152" s="7">
        <v>49096</v>
      </c>
      <c r="B152">
        <v>125000</v>
      </c>
      <c r="C152" s="8">
        <f t="shared" si="40"/>
        <v>212385.4883547223</v>
      </c>
      <c r="E152" s="8">
        <f t="shared" si="28"/>
        <v>212385.4883547223</v>
      </c>
      <c r="J152" s="14">
        <f t="shared" si="32"/>
        <v>212385.4883547223</v>
      </c>
      <c r="K152" s="14">
        <f t="shared" si="31"/>
        <v>51222.404226656829</v>
      </c>
      <c r="M152" s="32">
        <f t="shared" si="39"/>
        <v>7780618.3635428092</v>
      </c>
      <c r="N152" s="23">
        <f t="shared" si="27"/>
        <v>161163.08412806547</v>
      </c>
    </row>
    <row r="153" spans="1:17" x14ac:dyDescent="0.25">
      <c r="A153" s="7">
        <v>49126</v>
      </c>
      <c r="B153">
        <v>125000</v>
      </c>
      <c r="C153" s="8">
        <f t="shared" si="40"/>
        <v>213093.43998257138</v>
      </c>
      <c r="E153" s="8">
        <f t="shared" si="28"/>
        <v>213093.43998257138</v>
      </c>
      <c r="J153" s="14">
        <f t="shared" si="32"/>
        <v>213093.43998257138</v>
      </c>
      <c r="K153" s="14">
        <f t="shared" si="31"/>
        <v>51222.404226656829</v>
      </c>
      <c r="M153" s="32">
        <f t="shared" si="39"/>
        <v>7780618.3635428092</v>
      </c>
      <c r="N153" s="23">
        <f t="shared" ref="N153:N216" si="41">J153-K153</f>
        <v>161871.03575591455</v>
      </c>
    </row>
    <row r="154" spans="1:17" x14ac:dyDescent="0.25">
      <c r="A154" s="7">
        <v>49157</v>
      </c>
      <c r="B154">
        <v>125000</v>
      </c>
      <c r="C154" s="8">
        <f t="shared" si="40"/>
        <v>213803.75144917995</v>
      </c>
      <c r="E154" s="8">
        <f t="shared" si="28"/>
        <v>213803.75144917995</v>
      </c>
      <c r="J154" s="14">
        <f t="shared" si="32"/>
        <v>213803.75144917995</v>
      </c>
      <c r="K154" s="14">
        <f t="shared" si="31"/>
        <v>51222.404226656829</v>
      </c>
      <c r="M154" s="32">
        <f>$M$142+$K$17</f>
        <v>7780618.3635428092</v>
      </c>
      <c r="N154" s="23">
        <f t="shared" si="41"/>
        <v>162581.34722252312</v>
      </c>
    </row>
    <row r="155" spans="1:17" x14ac:dyDescent="0.25">
      <c r="A155" s="17">
        <v>49188</v>
      </c>
      <c r="B155" s="16">
        <v>125000</v>
      </c>
      <c r="C155" s="18">
        <f t="shared" si="40"/>
        <v>214516.43062067725</v>
      </c>
      <c r="D155" s="16"/>
      <c r="E155" s="18">
        <f t="shared" ref="E155:E218" si="42">C155-D155</f>
        <v>214516.43062067725</v>
      </c>
      <c r="F155" s="16"/>
      <c r="G155" s="16"/>
      <c r="H155" s="16"/>
      <c r="I155" s="16"/>
      <c r="J155" s="15">
        <f t="shared" si="32"/>
        <v>214516.43062067725</v>
      </c>
      <c r="K155" s="15">
        <f>$O$13</f>
        <v>93989.744615136791</v>
      </c>
      <c r="L155" s="16" t="s">
        <v>51</v>
      </c>
      <c r="M155" s="16"/>
      <c r="N155" s="30">
        <f t="shared" si="41"/>
        <v>120526.68600554045</v>
      </c>
      <c r="O155" s="16"/>
      <c r="P155" s="16"/>
      <c r="Q155" s="16"/>
    </row>
    <row r="156" spans="1:17" x14ac:dyDescent="0.25">
      <c r="A156" s="7">
        <v>49218</v>
      </c>
      <c r="B156">
        <v>125000</v>
      </c>
      <c r="C156" s="8">
        <f t="shared" si="40"/>
        <v>215231.48538941285</v>
      </c>
      <c r="E156" s="8">
        <f t="shared" si="42"/>
        <v>215231.48538941285</v>
      </c>
      <c r="J156" s="14">
        <f t="shared" si="32"/>
        <v>215231.48538941285</v>
      </c>
      <c r="K156" s="14">
        <f>$K$155</f>
        <v>93989.744615136791</v>
      </c>
      <c r="N156" s="23">
        <f t="shared" si="41"/>
        <v>121241.74077427606</v>
      </c>
    </row>
    <row r="157" spans="1:17" x14ac:dyDescent="0.25">
      <c r="A157" s="7">
        <v>49249</v>
      </c>
      <c r="B157">
        <v>125000</v>
      </c>
      <c r="C157" s="8">
        <f t="shared" si="40"/>
        <v>215948.92367404423</v>
      </c>
      <c r="E157" s="8">
        <f t="shared" si="42"/>
        <v>215948.92367404423</v>
      </c>
      <c r="J157" s="14">
        <f t="shared" si="32"/>
        <v>215948.92367404423</v>
      </c>
      <c r="K157" s="14">
        <f t="shared" ref="K157:K220" si="43">$K$155</f>
        <v>93989.744615136791</v>
      </c>
      <c r="N157" s="23">
        <f t="shared" si="41"/>
        <v>121959.17905890744</v>
      </c>
    </row>
    <row r="158" spans="1:17" x14ac:dyDescent="0.25">
      <c r="A158" s="7">
        <v>49279</v>
      </c>
      <c r="B158">
        <v>125000</v>
      </c>
      <c r="C158" s="8">
        <f t="shared" si="40"/>
        <v>216668.75341962438</v>
      </c>
      <c r="E158" s="8">
        <f t="shared" si="42"/>
        <v>216668.75341962438</v>
      </c>
      <c r="J158" s="14">
        <f t="shared" si="32"/>
        <v>216668.75341962438</v>
      </c>
      <c r="K158" s="14">
        <f t="shared" si="43"/>
        <v>93989.744615136791</v>
      </c>
      <c r="N158" s="23">
        <f t="shared" si="41"/>
        <v>122679.00880448759</v>
      </c>
    </row>
    <row r="159" spans="1:17" x14ac:dyDescent="0.25">
      <c r="A159" s="7">
        <v>49310</v>
      </c>
      <c r="B159">
        <v>125000</v>
      </c>
      <c r="C159" s="8">
        <f t="shared" ref="C159:C170" si="44">C158*(1+$T$20)</f>
        <v>217390.98259768981</v>
      </c>
      <c r="E159" s="8">
        <f t="shared" si="42"/>
        <v>217390.98259768981</v>
      </c>
      <c r="J159" s="14">
        <f t="shared" si="32"/>
        <v>217390.98259768981</v>
      </c>
      <c r="K159" s="14">
        <f t="shared" si="43"/>
        <v>93989.744615136791</v>
      </c>
      <c r="N159" s="23">
        <f t="shared" si="41"/>
        <v>123401.23798255302</v>
      </c>
    </row>
    <row r="160" spans="1:17" x14ac:dyDescent="0.25">
      <c r="A160" s="7">
        <v>49341</v>
      </c>
      <c r="B160">
        <v>125000</v>
      </c>
      <c r="C160" s="8">
        <f t="shared" si="44"/>
        <v>218115.61920634878</v>
      </c>
      <c r="E160" s="8">
        <f t="shared" si="42"/>
        <v>218115.61920634878</v>
      </c>
      <c r="J160" s="14">
        <f t="shared" si="32"/>
        <v>218115.61920634878</v>
      </c>
      <c r="K160" s="14">
        <f t="shared" si="43"/>
        <v>93989.744615136791</v>
      </c>
      <c r="N160" s="23">
        <f t="shared" si="41"/>
        <v>124125.87459121199</v>
      </c>
    </row>
    <row r="161" spans="1:14" x14ac:dyDescent="0.25">
      <c r="A161" s="7">
        <v>49369</v>
      </c>
      <c r="B161">
        <v>125000</v>
      </c>
      <c r="C161" s="8">
        <f t="shared" si="44"/>
        <v>218842.67127036996</v>
      </c>
      <c r="E161" s="8">
        <f t="shared" si="42"/>
        <v>218842.67127036996</v>
      </c>
      <c r="J161" s="14">
        <f t="shared" si="32"/>
        <v>218842.67127036996</v>
      </c>
      <c r="K161" s="14">
        <f t="shared" si="43"/>
        <v>93989.744615136791</v>
      </c>
      <c r="N161" s="23">
        <f t="shared" si="41"/>
        <v>124852.92665523317</v>
      </c>
    </row>
    <row r="162" spans="1:14" x14ac:dyDescent="0.25">
      <c r="A162" s="7">
        <v>49400</v>
      </c>
      <c r="B162">
        <v>125000</v>
      </c>
      <c r="C162" s="8">
        <f t="shared" si="44"/>
        <v>219572.1468412712</v>
      </c>
      <c r="E162" s="8">
        <f t="shared" si="42"/>
        <v>219572.1468412712</v>
      </c>
      <c r="J162" s="14">
        <f t="shared" si="32"/>
        <v>219572.1468412712</v>
      </c>
      <c r="K162" s="14">
        <f t="shared" si="43"/>
        <v>93989.744615136791</v>
      </c>
      <c r="N162" s="23">
        <f t="shared" si="41"/>
        <v>125582.40222613441</v>
      </c>
    </row>
    <row r="163" spans="1:14" x14ac:dyDescent="0.25">
      <c r="A163" s="7">
        <v>49430</v>
      </c>
      <c r="B163">
        <v>125000</v>
      </c>
      <c r="C163" s="8">
        <f t="shared" si="44"/>
        <v>220304.05399740877</v>
      </c>
      <c r="E163" s="8">
        <f t="shared" si="42"/>
        <v>220304.05399740877</v>
      </c>
      <c r="J163" s="14">
        <f t="shared" si="32"/>
        <v>220304.05399740877</v>
      </c>
      <c r="K163" s="14">
        <f t="shared" si="43"/>
        <v>93989.744615136791</v>
      </c>
      <c r="N163" s="23">
        <f t="shared" si="41"/>
        <v>126314.30938227198</v>
      </c>
    </row>
    <row r="164" spans="1:14" x14ac:dyDescent="0.25">
      <c r="A164" s="7">
        <v>49461</v>
      </c>
      <c r="B164">
        <v>125000</v>
      </c>
      <c r="C164" s="8">
        <f t="shared" si="44"/>
        <v>221038.40084406681</v>
      </c>
      <c r="E164" s="8">
        <f t="shared" si="42"/>
        <v>221038.40084406681</v>
      </c>
      <c r="J164" s="14">
        <f t="shared" si="32"/>
        <v>221038.40084406681</v>
      </c>
      <c r="K164" s="14">
        <f t="shared" si="43"/>
        <v>93989.744615136791</v>
      </c>
      <c r="N164" s="23">
        <f t="shared" si="41"/>
        <v>127048.65622893002</v>
      </c>
    </row>
    <row r="165" spans="1:14" x14ac:dyDescent="0.25">
      <c r="A165" s="7">
        <v>49491</v>
      </c>
      <c r="B165">
        <v>125000</v>
      </c>
      <c r="C165" s="8">
        <f t="shared" si="44"/>
        <v>221775.19551354705</v>
      </c>
      <c r="E165" s="8">
        <f t="shared" si="42"/>
        <v>221775.19551354705</v>
      </c>
      <c r="J165" s="14">
        <f t="shared" si="32"/>
        <v>221775.19551354705</v>
      </c>
      <c r="K165" s="14">
        <f t="shared" si="43"/>
        <v>93989.744615136791</v>
      </c>
      <c r="N165" s="23">
        <f t="shared" si="41"/>
        <v>127785.45089841026</v>
      </c>
    </row>
    <row r="166" spans="1:14" x14ac:dyDescent="0.25">
      <c r="A166" s="7">
        <v>49522</v>
      </c>
      <c r="B166">
        <v>125000</v>
      </c>
      <c r="C166" s="8">
        <f t="shared" si="44"/>
        <v>222514.44616525888</v>
      </c>
      <c r="E166" s="8">
        <f t="shared" si="42"/>
        <v>222514.44616525888</v>
      </c>
      <c r="J166" s="14">
        <f t="shared" si="32"/>
        <v>222514.44616525888</v>
      </c>
      <c r="K166" s="14">
        <f t="shared" si="43"/>
        <v>93989.744615136791</v>
      </c>
      <c r="N166" s="23">
        <f t="shared" si="41"/>
        <v>128524.70155012209</v>
      </c>
    </row>
    <row r="167" spans="1:14" x14ac:dyDescent="0.25">
      <c r="A167" s="7">
        <v>49553</v>
      </c>
      <c r="B167">
        <v>125000</v>
      </c>
      <c r="C167" s="8">
        <f t="shared" si="44"/>
        <v>223256.16098580975</v>
      </c>
      <c r="E167" s="8">
        <f t="shared" si="42"/>
        <v>223256.16098580975</v>
      </c>
      <c r="J167" s="14">
        <f t="shared" si="32"/>
        <v>223256.16098580975</v>
      </c>
      <c r="K167" s="14">
        <f t="shared" si="43"/>
        <v>93989.744615136791</v>
      </c>
      <c r="N167" s="23">
        <f t="shared" si="41"/>
        <v>129266.41637067296</v>
      </c>
    </row>
    <row r="168" spans="1:14" x14ac:dyDescent="0.25">
      <c r="A168" s="7">
        <v>49583</v>
      </c>
      <c r="B168">
        <v>125000</v>
      </c>
      <c r="C168" s="8">
        <f t="shared" si="44"/>
        <v>224000.34818909579</v>
      </c>
      <c r="E168" s="8">
        <f t="shared" si="42"/>
        <v>224000.34818909579</v>
      </c>
      <c r="J168" s="14">
        <f t="shared" si="32"/>
        <v>224000.34818909579</v>
      </c>
      <c r="K168" s="14">
        <f t="shared" si="43"/>
        <v>93989.744615136791</v>
      </c>
      <c r="N168" s="23">
        <f t="shared" si="41"/>
        <v>130010.603573959</v>
      </c>
    </row>
    <row r="169" spans="1:14" x14ac:dyDescent="0.25">
      <c r="A169" s="7">
        <v>49614</v>
      </c>
      <c r="B169">
        <v>125000</v>
      </c>
      <c r="C169" s="8">
        <f t="shared" si="44"/>
        <v>224747.01601639279</v>
      </c>
      <c r="E169" s="8">
        <f t="shared" si="42"/>
        <v>224747.01601639279</v>
      </c>
      <c r="J169" s="14">
        <f t="shared" si="32"/>
        <v>224747.01601639279</v>
      </c>
      <c r="K169" s="14">
        <f t="shared" si="43"/>
        <v>93989.744615136791</v>
      </c>
      <c r="N169" s="23">
        <f t="shared" si="41"/>
        <v>130757.271401256</v>
      </c>
    </row>
    <row r="170" spans="1:14" x14ac:dyDescent="0.25">
      <c r="A170" s="7">
        <v>49644</v>
      </c>
      <c r="B170">
        <v>125000</v>
      </c>
      <c r="C170" s="8">
        <f t="shared" si="44"/>
        <v>225496.17273644745</v>
      </c>
      <c r="E170" s="8">
        <f t="shared" si="42"/>
        <v>225496.17273644745</v>
      </c>
      <c r="J170" s="14">
        <f t="shared" si="32"/>
        <v>225496.17273644745</v>
      </c>
      <c r="K170" s="14">
        <f t="shared" si="43"/>
        <v>93989.744615136791</v>
      </c>
      <c r="N170" s="23">
        <f t="shared" si="41"/>
        <v>131506.42812131066</v>
      </c>
    </row>
    <row r="171" spans="1:14" x14ac:dyDescent="0.25">
      <c r="A171" s="7">
        <v>49675</v>
      </c>
      <c r="B171">
        <v>125000</v>
      </c>
      <c r="C171" s="8">
        <f t="shared" ref="C171:C182" si="45">C170*(1+$T$21)</f>
        <v>226247.82664556894</v>
      </c>
      <c r="E171" s="8">
        <f t="shared" si="42"/>
        <v>226247.82664556894</v>
      </c>
      <c r="J171" s="14">
        <f t="shared" ref="J171:J234" si="46">E171</f>
        <v>226247.82664556894</v>
      </c>
      <c r="K171" s="14">
        <f>$K$155</f>
        <v>93989.744615136791</v>
      </c>
      <c r="N171" s="23">
        <f t="shared" si="41"/>
        <v>132258.08203043215</v>
      </c>
    </row>
    <row r="172" spans="1:14" x14ac:dyDescent="0.25">
      <c r="A172" s="7">
        <v>49706</v>
      </c>
      <c r="B172">
        <v>125000</v>
      </c>
      <c r="C172" s="8">
        <f t="shared" si="45"/>
        <v>227001.98606772086</v>
      </c>
      <c r="E172" s="8">
        <f t="shared" si="42"/>
        <v>227001.98606772086</v>
      </c>
      <c r="J172" s="14">
        <f t="shared" si="46"/>
        <v>227001.98606772086</v>
      </c>
      <c r="K172" s="14">
        <f t="shared" si="43"/>
        <v>93989.744615136791</v>
      </c>
      <c r="N172" s="23">
        <f t="shared" si="41"/>
        <v>133012.24145258407</v>
      </c>
    </row>
    <row r="173" spans="1:14" x14ac:dyDescent="0.25">
      <c r="A173" s="7">
        <v>49735</v>
      </c>
      <c r="B173">
        <v>125000</v>
      </c>
      <c r="C173" s="8">
        <f t="shared" si="45"/>
        <v>227758.65935461328</v>
      </c>
      <c r="E173" s="8">
        <f t="shared" si="42"/>
        <v>227758.65935461328</v>
      </c>
      <c r="J173" s="14">
        <f t="shared" si="46"/>
        <v>227758.65935461328</v>
      </c>
      <c r="K173" s="14">
        <f t="shared" si="43"/>
        <v>93989.744615136791</v>
      </c>
      <c r="N173" s="23">
        <f t="shared" si="41"/>
        <v>133768.91473947649</v>
      </c>
    </row>
    <row r="174" spans="1:14" x14ac:dyDescent="0.25">
      <c r="A174" s="7">
        <v>49766</v>
      </c>
      <c r="B174">
        <v>125000</v>
      </c>
      <c r="C174" s="8">
        <f t="shared" si="45"/>
        <v>228517.85488579533</v>
      </c>
      <c r="E174" s="8">
        <f t="shared" si="42"/>
        <v>228517.85488579533</v>
      </c>
      <c r="J174" s="14">
        <f t="shared" si="46"/>
        <v>228517.85488579533</v>
      </c>
      <c r="K174" s="14">
        <f t="shared" si="43"/>
        <v>93989.744615136791</v>
      </c>
      <c r="N174" s="23">
        <f t="shared" si="41"/>
        <v>134528.11027065854</v>
      </c>
    </row>
    <row r="175" spans="1:14" x14ac:dyDescent="0.25">
      <c r="A175" s="7">
        <v>49796</v>
      </c>
      <c r="B175">
        <v>125000</v>
      </c>
      <c r="C175" s="8">
        <f t="shared" si="45"/>
        <v>229279.581068748</v>
      </c>
      <c r="E175" s="8">
        <f t="shared" si="42"/>
        <v>229279.581068748</v>
      </c>
      <c r="J175" s="14">
        <f t="shared" si="46"/>
        <v>229279.581068748</v>
      </c>
      <c r="K175" s="14">
        <f t="shared" si="43"/>
        <v>93989.744615136791</v>
      </c>
      <c r="N175" s="23">
        <f t="shared" si="41"/>
        <v>135289.83645361121</v>
      </c>
    </row>
    <row r="176" spans="1:14" x14ac:dyDescent="0.25">
      <c r="A176" s="7">
        <v>49827</v>
      </c>
      <c r="B176">
        <v>125000</v>
      </c>
      <c r="C176" s="8">
        <f t="shared" si="45"/>
        <v>230043.84633897716</v>
      </c>
      <c r="E176" s="8">
        <f t="shared" si="42"/>
        <v>230043.84633897716</v>
      </c>
      <c r="J176" s="14">
        <f t="shared" si="46"/>
        <v>230043.84633897716</v>
      </c>
      <c r="K176" s="14">
        <f t="shared" si="43"/>
        <v>93989.744615136791</v>
      </c>
      <c r="N176" s="23">
        <f t="shared" si="41"/>
        <v>136054.10172384037</v>
      </c>
    </row>
    <row r="177" spans="1:14" x14ac:dyDescent="0.25">
      <c r="A177" s="7">
        <v>49857</v>
      </c>
      <c r="B177">
        <v>125000</v>
      </c>
      <c r="C177" s="8">
        <f t="shared" si="45"/>
        <v>230810.65916010711</v>
      </c>
      <c r="E177" s="8">
        <f t="shared" si="42"/>
        <v>230810.65916010711</v>
      </c>
      <c r="J177" s="14">
        <f t="shared" si="46"/>
        <v>230810.65916010711</v>
      </c>
      <c r="K177" s="14">
        <f t="shared" si="43"/>
        <v>93989.744615136791</v>
      </c>
      <c r="N177" s="23">
        <f t="shared" si="41"/>
        <v>136820.91454497032</v>
      </c>
    </row>
    <row r="178" spans="1:14" x14ac:dyDescent="0.25">
      <c r="A178" s="7">
        <v>49888</v>
      </c>
      <c r="B178">
        <v>125000</v>
      </c>
      <c r="C178" s="8">
        <f t="shared" si="45"/>
        <v>231580.02802397416</v>
      </c>
      <c r="E178" s="8">
        <f t="shared" si="42"/>
        <v>231580.02802397416</v>
      </c>
      <c r="J178" s="14">
        <f t="shared" si="46"/>
        <v>231580.02802397416</v>
      </c>
      <c r="K178" s="14">
        <f t="shared" si="43"/>
        <v>93989.744615136791</v>
      </c>
      <c r="N178" s="23">
        <f t="shared" si="41"/>
        <v>137590.28340883736</v>
      </c>
    </row>
    <row r="179" spans="1:14" x14ac:dyDescent="0.25">
      <c r="A179" s="7">
        <v>49919</v>
      </c>
      <c r="B179">
        <v>125000</v>
      </c>
      <c r="C179" s="8">
        <f t="shared" si="45"/>
        <v>232351.96145072076</v>
      </c>
      <c r="E179" s="8">
        <f t="shared" si="42"/>
        <v>232351.96145072076</v>
      </c>
      <c r="J179" s="14">
        <f t="shared" si="46"/>
        <v>232351.96145072076</v>
      </c>
      <c r="K179" s="14">
        <f t="shared" si="43"/>
        <v>93989.744615136791</v>
      </c>
      <c r="N179" s="23">
        <f t="shared" si="41"/>
        <v>138362.21683558397</v>
      </c>
    </row>
    <row r="180" spans="1:14" x14ac:dyDescent="0.25">
      <c r="A180" s="7">
        <v>49949</v>
      </c>
      <c r="B180">
        <v>125000</v>
      </c>
      <c r="C180" s="8">
        <f t="shared" si="45"/>
        <v>233126.46798888984</v>
      </c>
      <c r="E180" s="8">
        <f t="shared" si="42"/>
        <v>233126.46798888984</v>
      </c>
      <c r="J180" s="14">
        <f t="shared" si="46"/>
        <v>233126.46798888984</v>
      </c>
      <c r="K180" s="14">
        <f t="shared" si="43"/>
        <v>93989.744615136791</v>
      </c>
      <c r="N180" s="23">
        <f t="shared" si="41"/>
        <v>139136.72337375305</v>
      </c>
    </row>
    <row r="181" spans="1:14" x14ac:dyDescent="0.25">
      <c r="A181" s="7">
        <v>49980</v>
      </c>
      <c r="B181">
        <v>125000</v>
      </c>
      <c r="C181" s="8">
        <f t="shared" si="45"/>
        <v>233903.55621551949</v>
      </c>
      <c r="E181" s="8">
        <f t="shared" si="42"/>
        <v>233903.55621551949</v>
      </c>
      <c r="J181" s="14">
        <f t="shared" si="46"/>
        <v>233903.55621551949</v>
      </c>
      <c r="K181" s="14">
        <f t="shared" si="43"/>
        <v>93989.744615136791</v>
      </c>
      <c r="N181" s="23">
        <f t="shared" si="41"/>
        <v>139913.8116003827</v>
      </c>
    </row>
    <row r="182" spans="1:14" x14ac:dyDescent="0.25">
      <c r="A182" s="7">
        <v>50010</v>
      </c>
      <c r="B182">
        <v>125000</v>
      </c>
      <c r="C182" s="8">
        <f t="shared" si="45"/>
        <v>234683.23473623791</v>
      </c>
      <c r="E182" s="8">
        <f t="shared" si="42"/>
        <v>234683.23473623791</v>
      </c>
      <c r="J182" s="14">
        <f t="shared" si="46"/>
        <v>234683.23473623791</v>
      </c>
      <c r="K182" s="14">
        <f t="shared" si="43"/>
        <v>93989.744615136791</v>
      </c>
      <c r="N182" s="23">
        <f t="shared" si="41"/>
        <v>140693.49012110112</v>
      </c>
    </row>
    <row r="183" spans="1:14" x14ac:dyDescent="0.25">
      <c r="A183" s="7">
        <v>50041</v>
      </c>
      <c r="B183">
        <v>125000</v>
      </c>
      <c r="C183" s="8">
        <f t="shared" ref="C183:C194" si="47">C182*(1+$T$22)</f>
        <v>235465.51218535873</v>
      </c>
      <c r="E183" s="8">
        <f t="shared" si="42"/>
        <v>235465.51218535873</v>
      </c>
      <c r="J183" s="14">
        <f t="shared" si="46"/>
        <v>235465.51218535873</v>
      </c>
      <c r="K183" s="14">
        <f t="shared" si="43"/>
        <v>93989.744615136791</v>
      </c>
      <c r="N183" s="23">
        <f t="shared" si="41"/>
        <v>141475.76757022194</v>
      </c>
    </row>
    <row r="184" spans="1:14" x14ac:dyDescent="0.25">
      <c r="A184" s="7">
        <v>50072</v>
      </c>
      <c r="B184">
        <v>125000</v>
      </c>
      <c r="C184" s="8">
        <f t="shared" si="47"/>
        <v>236250.3972259766</v>
      </c>
      <c r="E184" s="8">
        <f t="shared" si="42"/>
        <v>236250.3972259766</v>
      </c>
      <c r="J184" s="14">
        <f t="shared" si="46"/>
        <v>236250.3972259766</v>
      </c>
      <c r="K184" s="14">
        <f t="shared" si="43"/>
        <v>93989.744615136791</v>
      </c>
      <c r="N184" s="23">
        <f t="shared" si="41"/>
        <v>142260.65261083981</v>
      </c>
    </row>
    <row r="185" spans="1:14" x14ac:dyDescent="0.25">
      <c r="A185" s="7">
        <v>50100</v>
      </c>
      <c r="B185">
        <v>125000</v>
      </c>
      <c r="C185" s="8">
        <f t="shared" si="47"/>
        <v>237037.8985500632</v>
      </c>
      <c r="E185" s="8">
        <f t="shared" si="42"/>
        <v>237037.8985500632</v>
      </c>
      <c r="J185" s="14">
        <f t="shared" si="46"/>
        <v>237037.8985500632</v>
      </c>
      <c r="K185" s="14">
        <f t="shared" si="43"/>
        <v>93989.744615136791</v>
      </c>
      <c r="N185" s="23">
        <f t="shared" si="41"/>
        <v>143048.15393492641</v>
      </c>
    </row>
    <row r="186" spans="1:14" x14ac:dyDescent="0.25">
      <c r="A186" s="7">
        <v>50131</v>
      </c>
      <c r="B186">
        <v>125000</v>
      </c>
      <c r="C186" s="8">
        <f t="shared" si="47"/>
        <v>237828.02487856342</v>
      </c>
      <c r="E186" s="8">
        <f t="shared" si="42"/>
        <v>237828.02487856342</v>
      </c>
      <c r="J186" s="14">
        <f t="shared" si="46"/>
        <v>237828.02487856342</v>
      </c>
      <c r="K186" s="14">
        <f t="shared" si="43"/>
        <v>93989.744615136791</v>
      </c>
      <c r="N186" s="23">
        <f t="shared" si="41"/>
        <v>143838.28026342663</v>
      </c>
    </row>
    <row r="187" spans="1:14" x14ac:dyDescent="0.25">
      <c r="A187" s="7">
        <v>50161</v>
      </c>
      <c r="B187">
        <v>125000</v>
      </c>
      <c r="C187" s="8">
        <f t="shared" si="47"/>
        <v>238620.78496149197</v>
      </c>
      <c r="E187" s="8">
        <f t="shared" si="42"/>
        <v>238620.78496149197</v>
      </c>
      <c r="J187" s="14">
        <f t="shared" si="46"/>
        <v>238620.78496149197</v>
      </c>
      <c r="K187" s="14">
        <f t="shared" si="43"/>
        <v>93989.744615136791</v>
      </c>
      <c r="N187" s="23">
        <f t="shared" si="41"/>
        <v>144631.04034635518</v>
      </c>
    </row>
    <row r="188" spans="1:14" x14ac:dyDescent="0.25">
      <c r="A188" s="7">
        <v>50192</v>
      </c>
      <c r="B188">
        <v>125000</v>
      </c>
      <c r="C188" s="8">
        <f t="shared" si="47"/>
        <v>239416.18757803028</v>
      </c>
      <c r="E188" s="8">
        <f t="shared" si="42"/>
        <v>239416.18757803028</v>
      </c>
      <c r="J188" s="14">
        <f t="shared" si="46"/>
        <v>239416.18757803028</v>
      </c>
      <c r="K188" s="14">
        <f t="shared" si="43"/>
        <v>93989.744615136791</v>
      </c>
      <c r="N188" s="23">
        <f t="shared" si="41"/>
        <v>145426.44296289349</v>
      </c>
    </row>
    <row r="189" spans="1:14" x14ac:dyDescent="0.25">
      <c r="A189" s="7">
        <v>50222</v>
      </c>
      <c r="B189">
        <v>125000</v>
      </c>
      <c r="C189" s="8">
        <f t="shared" si="47"/>
        <v>240214.24153662374</v>
      </c>
      <c r="E189" s="8">
        <f t="shared" si="42"/>
        <v>240214.24153662374</v>
      </c>
      <c r="J189" s="14">
        <f t="shared" si="46"/>
        <v>240214.24153662374</v>
      </c>
      <c r="K189" s="14">
        <f t="shared" si="43"/>
        <v>93989.744615136791</v>
      </c>
      <c r="N189" s="23">
        <f t="shared" si="41"/>
        <v>146224.49692148695</v>
      </c>
    </row>
    <row r="190" spans="1:14" x14ac:dyDescent="0.25">
      <c r="A190" s="7">
        <v>50253</v>
      </c>
      <c r="B190">
        <v>125000</v>
      </c>
      <c r="C190" s="8">
        <f t="shared" si="47"/>
        <v>241014.95567507917</v>
      </c>
      <c r="E190" s="8">
        <f t="shared" si="42"/>
        <v>241014.95567507917</v>
      </c>
      <c r="J190" s="14">
        <f t="shared" si="46"/>
        <v>241014.95567507917</v>
      </c>
      <c r="K190" s="14">
        <f t="shared" si="43"/>
        <v>93989.744615136791</v>
      </c>
      <c r="N190" s="23">
        <f t="shared" si="41"/>
        <v>147025.21105994238</v>
      </c>
    </row>
    <row r="191" spans="1:14" x14ac:dyDescent="0.25">
      <c r="A191" s="7">
        <v>50284</v>
      </c>
      <c r="B191">
        <v>125000</v>
      </c>
      <c r="C191" s="8">
        <f t="shared" si="47"/>
        <v>241818.33886066277</v>
      </c>
      <c r="E191" s="8">
        <f t="shared" si="42"/>
        <v>241818.33886066277</v>
      </c>
      <c r="J191" s="14">
        <f t="shared" si="46"/>
        <v>241818.33886066277</v>
      </c>
      <c r="K191" s="14">
        <f t="shared" si="43"/>
        <v>93989.744615136791</v>
      </c>
      <c r="N191" s="23">
        <f t="shared" si="41"/>
        <v>147828.59424552598</v>
      </c>
    </row>
    <row r="192" spans="1:14" x14ac:dyDescent="0.25">
      <c r="A192" s="7">
        <v>50314</v>
      </c>
      <c r="B192">
        <v>125000</v>
      </c>
      <c r="C192" s="8">
        <f t="shared" si="47"/>
        <v>242624.39999019832</v>
      </c>
      <c r="E192" s="8">
        <f t="shared" si="42"/>
        <v>242624.39999019832</v>
      </c>
      <c r="J192" s="14">
        <f t="shared" si="46"/>
        <v>242624.39999019832</v>
      </c>
      <c r="K192" s="14">
        <f t="shared" si="43"/>
        <v>93989.744615136791</v>
      </c>
      <c r="N192" s="23">
        <f t="shared" si="41"/>
        <v>148634.65537506153</v>
      </c>
    </row>
    <row r="193" spans="1:14" x14ac:dyDescent="0.25">
      <c r="A193" s="7">
        <v>50345</v>
      </c>
      <c r="B193">
        <v>125000</v>
      </c>
      <c r="C193" s="8">
        <f t="shared" si="47"/>
        <v>243433.14799016566</v>
      </c>
      <c r="E193" s="8">
        <f t="shared" si="42"/>
        <v>243433.14799016566</v>
      </c>
      <c r="J193" s="14">
        <f t="shared" si="46"/>
        <v>243433.14799016566</v>
      </c>
      <c r="K193" s="14">
        <f t="shared" si="43"/>
        <v>93989.744615136791</v>
      </c>
      <c r="N193" s="23">
        <f t="shared" si="41"/>
        <v>149443.40337502887</v>
      </c>
    </row>
    <row r="194" spans="1:14" x14ac:dyDescent="0.25">
      <c r="A194" s="7">
        <v>50375</v>
      </c>
      <c r="B194">
        <v>125000</v>
      </c>
      <c r="C194" s="8">
        <f t="shared" si="47"/>
        <v>244244.59181679957</v>
      </c>
      <c r="E194" s="8">
        <f t="shared" si="42"/>
        <v>244244.59181679957</v>
      </c>
      <c r="J194" s="14">
        <f t="shared" si="46"/>
        <v>244244.59181679957</v>
      </c>
      <c r="K194" s="14">
        <f t="shared" si="43"/>
        <v>93989.744615136791</v>
      </c>
      <c r="N194" s="23">
        <f t="shared" si="41"/>
        <v>150254.84720166278</v>
      </c>
    </row>
    <row r="195" spans="1:14" x14ac:dyDescent="0.25">
      <c r="A195" s="7">
        <v>50406</v>
      </c>
      <c r="B195">
        <v>125000</v>
      </c>
      <c r="C195" s="8">
        <f t="shared" ref="C195:C206" si="48">C194*(1+$T$23)</f>
        <v>245058.74045618891</v>
      </c>
      <c r="E195" s="8">
        <f t="shared" si="42"/>
        <v>245058.74045618891</v>
      </c>
      <c r="J195" s="14">
        <f t="shared" si="46"/>
        <v>245058.74045618891</v>
      </c>
      <c r="K195" s="14">
        <f t="shared" si="43"/>
        <v>93989.744615136791</v>
      </c>
      <c r="N195" s="23">
        <f t="shared" si="41"/>
        <v>151068.99584105212</v>
      </c>
    </row>
    <row r="196" spans="1:14" x14ac:dyDescent="0.25">
      <c r="A196" s="7">
        <v>50437</v>
      </c>
      <c r="B196">
        <v>125000</v>
      </c>
      <c r="C196" s="8">
        <f t="shared" si="48"/>
        <v>245875.60292437623</v>
      </c>
      <c r="E196" s="8">
        <f t="shared" si="42"/>
        <v>245875.60292437623</v>
      </c>
      <c r="J196" s="14">
        <f t="shared" si="46"/>
        <v>245875.60292437623</v>
      </c>
      <c r="K196" s="14">
        <f t="shared" si="43"/>
        <v>93989.744615136791</v>
      </c>
      <c r="N196" s="23">
        <f t="shared" si="41"/>
        <v>151885.85830923944</v>
      </c>
    </row>
    <row r="197" spans="1:14" x14ac:dyDescent="0.25">
      <c r="A197" s="7">
        <v>50465</v>
      </c>
      <c r="B197">
        <v>125000</v>
      </c>
      <c r="C197" s="8">
        <f t="shared" si="48"/>
        <v>246695.1882674575</v>
      </c>
      <c r="E197" s="8">
        <f t="shared" si="42"/>
        <v>246695.1882674575</v>
      </c>
      <c r="J197" s="14">
        <f t="shared" si="46"/>
        <v>246695.1882674575</v>
      </c>
      <c r="K197" s="14">
        <f t="shared" si="43"/>
        <v>93989.744615136791</v>
      </c>
      <c r="N197" s="23">
        <f t="shared" si="41"/>
        <v>152705.44365232071</v>
      </c>
    </row>
    <row r="198" spans="1:14" x14ac:dyDescent="0.25">
      <c r="A198" s="7">
        <v>50496</v>
      </c>
      <c r="B198">
        <v>125000</v>
      </c>
      <c r="C198" s="8">
        <f t="shared" si="48"/>
        <v>247517.50556168237</v>
      </c>
      <c r="E198" s="8">
        <f t="shared" si="42"/>
        <v>247517.50556168237</v>
      </c>
      <c r="J198" s="14">
        <f t="shared" si="46"/>
        <v>247517.50556168237</v>
      </c>
      <c r="K198" s="14">
        <f t="shared" si="43"/>
        <v>93989.744615136791</v>
      </c>
      <c r="N198" s="23">
        <f t="shared" si="41"/>
        <v>153527.76094654558</v>
      </c>
    </row>
    <row r="199" spans="1:14" x14ac:dyDescent="0.25">
      <c r="A199" s="7">
        <v>50526</v>
      </c>
      <c r="B199">
        <v>125000</v>
      </c>
      <c r="C199" s="8">
        <f t="shared" si="48"/>
        <v>248342.56391355465</v>
      </c>
      <c r="E199" s="8">
        <f t="shared" si="42"/>
        <v>248342.56391355465</v>
      </c>
      <c r="J199" s="14">
        <f t="shared" si="46"/>
        <v>248342.56391355465</v>
      </c>
      <c r="K199" s="14">
        <f t="shared" si="43"/>
        <v>93989.744615136791</v>
      </c>
      <c r="N199" s="23">
        <f t="shared" si="41"/>
        <v>154352.81929841786</v>
      </c>
    </row>
    <row r="200" spans="1:14" x14ac:dyDescent="0.25">
      <c r="A200" s="7">
        <v>50557</v>
      </c>
      <c r="B200">
        <v>125000</v>
      </c>
      <c r="C200" s="8">
        <f t="shared" si="48"/>
        <v>249170.37245993319</v>
      </c>
      <c r="E200" s="8">
        <f t="shared" si="42"/>
        <v>249170.37245993319</v>
      </c>
      <c r="J200" s="14">
        <f t="shared" si="46"/>
        <v>249170.37245993319</v>
      </c>
      <c r="K200" s="14">
        <f t="shared" si="43"/>
        <v>93989.744615136791</v>
      </c>
      <c r="N200" s="23">
        <f t="shared" si="41"/>
        <v>155180.6278447964</v>
      </c>
    </row>
    <row r="201" spans="1:14" x14ac:dyDescent="0.25">
      <c r="A201" s="7">
        <v>50587</v>
      </c>
      <c r="B201">
        <v>125000</v>
      </c>
      <c r="C201" s="8">
        <f t="shared" si="48"/>
        <v>250000.94036813299</v>
      </c>
      <c r="E201" s="8">
        <f t="shared" si="42"/>
        <v>250000.94036813299</v>
      </c>
      <c r="J201" s="14">
        <f t="shared" si="46"/>
        <v>250000.94036813299</v>
      </c>
      <c r="K201" s="14">
        <f t="shared" si="43"/>
        <v>93989.744615136791</v>
      </c>
      <c r="N201" s="23">
        <f t="shared" si="41"/>
        <v>156011.19575299619</v>
      </c>
    </row>
    <row r="202" spans="1:14" x14ac:dyDescent="0.25">
      <c r="A202" s="7">
        <v>50618</v>
      </c>
      <c r="B202">
        <v>125000</v>
      </c>
      <c r="C202" s="8">
        <f t="shared" si="48"/>
        <v>250834.27683602678</v>
      </c>
      <c r="E202" s="8">
        <f t="shared" si="42"/>
        <v>250834.27683602678</v>
      </c>
      <c r="J202" s="14">
        <f t="shared" si="46"/>
        <v>250834.27683602678</v>
      </c>
      <c r="K202" s="14">
        <f t="shared" si="43"/>
        <v>93989.744615136791</v>
      </c>
      <c r="N202" s="23">
        <f t="shared" si="41"/>
        <v>156844.53222088999</v>
      </c>
    </row>
    <row r="203" spans="1:14" x14ac:dyDescent="0.25">
      <c r="A203" s="7">
        <v>50649</v>
      </c>
      <c r="B203">
        <v>125000</v>
      </c>
      <c r="C203" s="8">
        <f t="shared" si="48"/>
        <v>251670.39109214689</v>
      </c>
      <c r="E203" s="8">
        <f t="shared" si="42"/>
        <v>251670.39109214689</v>
      </c>
      <c r="J203" s="14">
        <f t="shared" si="46"/>
        <v>251670.39109214689</v>
      </c>
      <c r="K203" s="14">
        <f t="shared" si="43"/>
        <v>93989.744615136791</v>
      </c>
      <c r="N203" s="23">
        <f t="shared" si="41"/>
        <v>157680.6464770101</v>
      </c>
    </row>
    <row r="204" spans="1:14" x14ac:dyDescent="0.25">
      <c r="A204" s="7">
        <v>50679</v>
      </c>
      <c r="B204">
        <v>125000</v>
      </c>
      <c r="C204" s="8">
        <f t="shared" si="48"/>
        <v>252509.2923957874</v>
      </c>
      <c r="E204" s="8">
        <f t="shared" si="42"/>
        <v>252509.2923957874</v>
      </c>
      <c r="J204" s="14">
        <f t="shared" si="46"/>
        <v>252509.2923957874</v>
      </c>
      <c r="K204" s="14">
        <f t="shared" si="43"/>
        <v>93989.744615136791</v>
      </c>
      <c r="N204" s="23">
        <f t="shared" si="41"/>
        <v>158519.54778065061</v>
      </c>
    </row>
    <row r="205" spans="1:14" x14ac:dyDescent="0.25">
      <c r="A205" s="7">
        <v>50710</v>
      </c>
      <c r="B205">
        <v>125000</v>
      </c>
      <c r="C205" s="8">
        <f t="shared" si="48"/>
        <v>253350.99003710671</v>
      </c>
      <c r="E205" s="8">
        <f t="shared" si="42"/>
        <v>253350.99003710671</v>
      </c>
      <c r="J205" s="14">
        <f t="shared" si="46"/>
        <v>253350.99003710671</v>
      </c>
      <c r="K205" s="14">
        <f t="shared" si="43"/>
        <v>93989.744615136791</v>
      </c>
      <c r="N205" s="23">
        <f t="shared" si="41"/>
        <v>159361.24542196991</v>
      </c>
    </row>
    <row r="206" spans="1:14" x14ac:dyDescent="0.25">
      <c r="A206" s="7">
        <v>50740</v>
      </c>
      <c r="B206">
        <v>125000</v>
      </c>
      <c r="C206" s="8">
        <f t="shared" si="48"/>
        <v>254195.49333723041</v>
      </c>
      <c r="E206" s="8">
        <f t="shared" si="42"/>
        <v>254195.49333723041</v>
      </c>
      <c r="J206" s="14">
        <f t="shared" si="46"/>
        <v>254195.49333723041</v>
      </c>
      <c r="K206" s="14">
        <f t="shared" si="43"/>
        <v>93989.744615136791</v>
      </c>
      <c r="N206" s="23">
        <f t="shared" si="41"/>
        <v>160205.74872209362</v>
      </c>
    </row>
    <row r="207" spans="1:14" x14ac:dyDescent="0.25">
      <c r="A207" s="7">
        <v>50771</v>
      </c>
      <c r="B207">
        <v>125000</v>
      </c>
      <c r="C207" s="8">
        <f t="shared" ref="C207:C218" si="49">C206*(1+$T$24)</f>
        <v>255042.81164835452</v>
      </c>
      <c r="E207" s="8">
        <f t="shared" si="42"/>
        <v>255042.81164835452</v>
      </c>
      <c r="J207" s="14">
        <f t="shared" si="46"/>
        <v>255042.81164835452</v>
      </c>
      <c r="K207" s="14">
        <f t="shared" si="43"/>
        <v>93989.744615136791</v>
      </c>
      <c r="N207" s="23">
        <f t="shared" si="41"/>
        <v>161053.06703321773</v>
      </c>
    </row>
    <row r="208" spans="1:14" x14ac:dyDescent="0.25">
      <c r="A208" s="7">
        <v>50802</v>
      </c>
      <c r="B208">
        <v>125000</v>
      </c>
      <c r="C208" s="8">
        <f t="shared" si="49"/>
        <v>255892.95435384905</v>
      </c>
      <c r="E208" s="8">
        <f t="shared" si="42"/>
        <v>255892.95435384905</v>
      </c>
      <c r="J208" s="14">
        <f t="shared" si="46"/>
        <v>255892.95435384905</v>
      </c>
      <c r="K208" s="14">
        <f t="shared" si="43"/>
        <v>93989.744615136791</v>
      </c>
      <c r="N208" s="23">
        <f t="shared" si="41"/>
        <v>161903.20973871226</v>
      </c>
    </row>
    <row r="209" spans="1:14" x14ac:dyDescent="0.25">
      <c r="A209" s="7">
        <v>50830</v>
      </c>
      <c r="B209">
        <v>125000</v>
      </c>
      <c r="C209" s="8">
        <f t="shared" si="49"/>
        <v>256745.9308683619</v>
      </c>
      <c r="E209" s="8">
        <f t="shared" si="42"/>
        <v>256745.9308683619</v>
      </c>
      <c r="J209" s="14">
        <f t="shared" si="46"/>
        <v>256745.9308683619</v>
      </c>
      <c r="K209" s="14">
        <f t="shared" si="43"/>
        <v>93989.744615136791</v>
      </c>
      <c r="N209" s="23">
        <f t="shared" si="41"/>
        <v>162756.18625322511</v>
      </c>
    </row>
    <row r="210" spans="1:14" x14ac:dyDescent="0.25">
      <c r="A210" s="7">
        <v>50861</v>
      </c>
      <c r="B210">
        <v>125000</v>
      </c>
      <c r="C210" s="8">
        <f t="shared" si="49"/>
        <v>257601.75063792313</v>
      </c>
      <c r="E210" s="8">
        <f t="shared" si="42"/>
        <v>257601.75063792313</v>
      </c>
      <c r="J210" s="14">
        <f t="shared" si="46"/>
        <v>257601.75063792313</v>
      </c>
      <c r="K210" s="14">
        <f t="shared" si="43"/>
        <v>93989.744615136791</v>
      </c>
      <c r="N210" s="23">
        <f t="shared" si="41"/>
        <v>163612.00602278634</v>
      </c>
    </row>
    <row r="211" spans="1:14" x14ac:dyDescent="0.25">
      <c r="A211" s="7">
        <v>50891</v>
      </c>
      <c r="B211">
        <v>125000</v>
      </c>
      <c r="C211" s="8">
        <f t="shared" si="49"/>
        <v>258460.42314004956</v>
      </c>
      <c r="E211" s="8">
        <f t="shared" si="42"/>
        <v>258460.42314004956</v>
      </c>
      <c r="J211" s="14">
        <f t="shared" si="46"/>
        <v>258460.42314004956</v>
      </c>
      <c r="K211" s="14">
        <f t="shared" si="43"/>
        <v>93989.744615136791</v>
      </c>
      <c r="N211" s="23">
        <f t="shared" si="41"/>
        <v>164470.67852491277</v>
      </c>
    </row>
    <row r="212" spans="1:14" x14ac:dyDescent="0.25">
      <c r="A212" s="7">
        <v>50922</v>
      </c>
      <c r="B212">
        <v>125000</v>
      </c>
      <c r="C212" s="8">
        <f t="shared" si="49"/>
        <v>259321.95788384974</v>
      </c>
      <c r="E212" s="8">
        <f t="shared" si="42"/>
        <v>259321.95788384974</v>
      </c>
      <c r="J212" s="14">
        <f t="shared" si="46"/>
        <v>259321.95788384974</v>
      </c>
      <c r="K212" s="14">
        <f t="shared" si="43"/>
        <v>93989.744615136791</v>
      </c>
      <c r="N212" s="23">
        <f t="shared" si="41"/>
        <v>165332.21326871295</v>
      </c>
    </row>
    <row r="213" spans="1:14" x14ac:dyDescent="0.25">
      <c r="A213" s="7">
        <v>50952</v>
      </c>
      <c r="B213">
        <v>125000</v>
      </c>
      <c r="C213" s="8">
        <f t="shared" si="49"/>
        <v>260186.36441012926</v>
      </c>
      <c r="E213" s="8">
        <f t="shared" si="42"/>
        <v>260186.36441012926</v>
      </c>
      <c r="J213" s="14">
        <f t="shared" si="46"/>
        <v>260186.36441012926</v>
      </c>
      <c r="K213" s="14">
        <f t="shared" si="43"/>
        <v>93989.744615136791</v>
      </c>
      <c r="N213" s="23">
        <f t="shared" si="41"/>
        <v>166196.61979499247</v>
      </c>
    </row>
    <row r="214" spans="1:14" x14ac:dyDescent="0.25">
      <c r="A214" s="7">
        <v>50983</v>
      </c>
      <c r="B214">
        <v>125000</v>
      </c>
      <c r="C214" s="8">
        <f t="shared" si="49"/>
        <v>261053.65229149637</v>
      </c>
      <c r="E214" s="8">
        <f t="shared" si="42"/>
        <v>261053.65229149637</v>
      </c>
      <c r="J214" s="14">
        <f t="shared" si="46"/>
        <v>261053.65229149637</v>
      </c>
      <c r="K214" s="14">
        <f t="shared" si="43"/>
        <v>93989.744615136791</v>
      </c>
      <c r="N214" s="23">
        <f t="shared" si="41"/>
        <v>167063.90767635958</v>
      </c>
    </row>
    <row r="215" spans="1:14" x14ac:dyDescent="0.25">
      <c r="A215" s="7">
        <v>51014</v>
      </c>
      <c r="B215">
        <v>125000</v>
      </c>
      <c r="C215" s="8">
        <f t="shared" si="49"/>
        <v>261923.83113246804</v>
      </c>
      <c r="E215" s="8">
        <f t="shared" si="42"/>
        <v>261923.83113246804</v>
      </c>
      <c r="J215" s="14">
        <f t="shared" si="46"/>
        <v>261923.83113246804</v>
      </c>
      <c r="K215" s="14">
        <f t="shared" si="43"/>
        <v>93989.744615136791</v>
      </c>
      <c r="N215" s="23">
        <f t="shared" si="41"/>
        <v>167934.08651733125</v>
      </c>
    </row>
    <row r="216" spans="1:14" x14ac:dyDescent="0.25">
      <c r="A216" s="7">
        <v>51044</v>
      </c>
      <c r="B216">
        <v>125000</v>
      </c>
      <c r="C216" s="8">
        <f t="shared" si="49"/>
        <v>262796.91056957631</v>
      </c>
      <c r="E216" s="8">
        <f t="shared" si="42"/>
        <v>262796.91056957631</v>
      </c>
      <c r="J216" s="14">
        <f t="shared" si="46"/>
        <v>262796.91056957631</v>
      </c>
      <c r="K216" s="14">
        <f t="shared" si="43"/>
        <v>93989.744615136791</v>
      </c>
      <c r="N216" s="23">
        <f t="shared" si="41"/>
        <v>168807.16595443952</v>
      </c>
    </row>
    <row r="217" spans="1:14" x14ac:dyDescent="0.25">
      <c r="A217" s="7">
        <v>51075</v>
      </c>
      <c r="B217">
        <v>125000</v>
      </c>
      <c r="C217" s="8">
        <f t="shared" si="49"/>
        <v>263672.90027147491</v>
      </c>
      <c r="E217" s="8">
        <f t="shared" si="42"/>
        <v>263672.90027147491</v>
      </c>
      <c r="J217" s="14">
        <f t="shared" si="46"/>
        <v>263672.90027147491</v>
      </c>
      <c r="K217" s="14">
        <f t="shared" si="43"/>
        <v>93989.744615136791</v>
      </c>
      <c r="N217" s="23">
        <f t="shared" ref="N217:N266" si="50">J217-K217</f>
        <v>169683.15565633812</v>
      </c>
    </row>
    <row r="218" spans="1:14" x14ac:dyDescent="0.25">
      <c r="A218" s="7">
        <v>51105</v>
      </c>
      <c r="B218">
        <v>125000</v>
      </c>
      <c r="C218" s="8">
        <f t="shared" si="49"/>
        <v>264551.80993904651</v>
      </c>
      <c r="E218" s="8">
        <f t="shared" si="42"/>
        <v>264551.80993904651</v>
      </c>
      <c r="J218" s="14">
        <f t="shared" si="46"/>
        <v>264551.80993904651</v>
      </c>
      <c r="K218" s="14">
        <f t="shared" si="43"/>
        <v>93989.744615136791</v>
      </c>
      <c r="N218" s="23">
        <f t="shared" si="50"/>
        <v>170562.06532390972</v>
      </c>
    </row>
    <row r="219" spans="1:14" x14ac:dyDescent="0.25">
      <c r="A219" s="7">
        <v>51136</v>
      </c>
      <c r="B219">
        <v>125000</v>
      </c>
      <c r="C219" s="8">
        <f t="shared" ref="C219:C230" si="51">C218*(1+$T$25)</f>
        <v>265433.64930551004</v>
      </c>
      <c r="E219" s="8">
        <f t="shared" ref="E219:E266" si="52">C219-D219</f>
        <v>265433.64930551004</v>
      </c>
      <c r="J219" s="14">
        <f t="shared" si="46"/>
        <v>265433.64930551004</v>
      </c>
      <c r="K219" s="14">
        <f t="shared" si="43"/>
        <v>93989.744615136791</v>
      </c>
      <c r="N219" s="23">
        <f t="shared" si="50"/>
        <v>171443.90469037325</v>
      </c>
    </row>
    <row r="220" spans="1:14" x14ac:dyDescent="0.25">
      <c r="A220" s="7">
        <v>51167</v>
      </c>
      <c r="B220">
        <v>125000</v>
      </c>
      <c r="C220" s="8">
        <f t="shared" si="51"/>
        <v>266318.42813652841</v>
      </c>
      <c r="E220" s="8">
        <f t="shared" si="52"/>
        <v>266318.42813652841</v>
      </c>
      <c r="J220" s="14">
        <f t="shared" si="46"/>
        <v>266318.42813652841</v>
      </c>
      <c r="K220" s="14">
        <f t="shared" si="43"/>
        <v>93989.744615136791</v>
      </c>
      <c r="N220" s="23">
        <f t="shared" si="50"/>
        <v>172328.68352139162</v>
      </c>
    </row>
    <row r="221" spans="1:14" x14ac:dyDescent="0.25">
      <c r="A221" s="7">
        <v>51196</v>
      </c>
      <c r="B221">
        <v>125000</v>
      </c>
      <c r="C221" s="8">
        <f t="shared" si="51"/>
        <v>267206.15623031685</v>
      </c>
      <c r="E221" s="8">
        <f t="shared" si="52"/>
        <v>267206.15623031685</v>
      </c>
      <c r="J221" s="14">
        <f t="shared" si="46"/>
        <v>267206.15623031685</v>
      </c>
      <c r="K221" s="14">
        <f t="shared" ref="K221:K266" si="53">$K$155</f>
        <v>93989.744615136791</v>
      </c>
      <c r="N221" s="23">
        <f t="shared" si="50"/>
        <v>173216.41161518006</v>
      </c>
    </row>
    <row r="222" spans="1:14" x14ac:dyDescent="0.25">
      <c r="A222" s="7">
        <v>51227</v>
      </c>
      <c r="B222">
        <v>125000</v>
      </c>
      <c r="C222" s="8">
        <f t="shared" si="51"/>
        <v>268096.84341775125</v>
      </c>
      <c r="E222" s="8">
        <f t="shared" si="52"/>
        <v>268096.84341775125</v>
      </c>
      <c r="J222" s="14">
        <f t="shared" si="46"/>
        <v>268096.84341775125</v>
      </c>
      <c r="K222" s="14">
        <f t="shared" si="53"/>
        <v>93989.744615136791</v>
      </c>
      <c r="N222" s="23">
        <f t="shared" si="50"/>
        <v>174107.09880261446</v>
      </c>
    </row>
    <row r="223" spans="1:14" x14ac:dyDescent="0.25">
      <c r="A223" s="7">
        <v>51257</v>
      </c>
      <c r="B223">
        <v>125000</v>
      </c>
      <c r="C223" s="8">
        <f t="shared" si="51"/>
        <v>268990.49956247711</v>
      </c>
      <c r="E223" s="8">
        <f t="shared" si="52"/>
        <v>268990.49956247711</v>
      </c>
      <c r="J223" s="14">
        <f t="shared" si="46"/>
        <v>268990.49956247711</v>
      </c>
      <c r="K223" s="14">
        <f t="shared" si="53"/>
        <v>93989.744615136791</v>
      </c>
      <c r="N223" s="23">
        <f t="shared" si="50"/>
        <v>175000.75494734032</v>
      </c>
    </row>
    <row r="224" spans="1:14" x14ac:dyDescent="0.25">
      <c r="A224" s="7">
        <v>51288</v>
      </c>
      <c r="B224">
        <v>125000</v>
      </c>
      <c r="C224" s="8">
        <f t="shared" si="51"/>
        <v>269887.13456101873</v>
      </c>
      <c r="E224" s="8">
        <f t="shared" si="52"/>
        <v>269887.13456101873</v>
      </c>
      <c r="J224" s="14">
        <f t="shared" si="46"/>
        <v>269887.13456101873</v>
      </c>
      <c r="K224" s="14">
        <f t="shared" si="53"/>
        <v>93989.744615136791</v>
      </c>
      <c r="N224" s="23">
        <f t="shared" si="50"/>
        <v>175897.38994588194</v>
      </c>
    </row>
    <row r="225" spans="1:14" x14ac:dyDescent="0.25">
      <c r="A225" s="7">
        <v>51318</v>
      </c>
      <c r="B225">
        <v>125000</v>
      </c>
      <c r="C225" s="8">
        <f t="shared" si="51"/>
        <v>270786.75834288879</v>
      </c>
      <c r="E225" s="8">
        <f t="shared" si="52"/>
        <v>270786.75834288879</v>
      </c>
      <c r="J225" s="14">
        <f t="shared" si="46"/>
        <v>270786.75834288879</v>
      </c>
      <c r="K225" s="14">
        <f t="shared" si="53"/>
        <v>93989.744615136791</v>
      </c>
      <c r="N225" s="23">
        <f t="shared" si="50"/>
        <v>176797.013727752</v>
      </c>
    </row>
    <row r="226" spans="1:14" x14ac:dyDescent="0.25">
      <c r="A226" s="7">
        <v>51349</v>
      </c>
      <c r="B226">
        <v>125000</v>
      </c>
      <c r="C226" s="8">
        <f t="shared" si="51"/>
        <v>271689.38087069843</v>
      </c>
      <c r="E226" s="8">
        <f t="shared" si="52"/>
        <v>271689.38087069843</v>
      </c>
      <c r="J226" s="14">
        <f t="shared" si="46"/>
        <v>271689.38087069843</v>
      </c>
      <c r="K226" s="14">
        <f t="shared" si="53"/>
        <v>93989.744615136791</v>
      </c>
      <c r="N226" s="23">
        <f t="shared" si="50"/>
        <v>177699.63625556164</v>
      </c>
    </row>
    <row r="227" spans="1:14" x14ac:dyDescent="0.25">
      <c r="A227" s="7">
        <v>51380</v>
      </c>
      <c r="B227">
        <v>125000</v>
      </c>
      <c r="C227" s="8">
        <f t="shared" si="51"/>
        <v>272595.01214026747</v>
      </c>
      <c r="E227" s="8">
        <f t="shared" si="52"/>
        <v>272595.01214026747</v>
      </c>
      <c r="J227" s="14">
        <f t="shared" si="46"/>
        <v>272595.01214026747</v>
      </c>
      <c r="K227" s="14">
        <f t="shared" si="53"/>
        <v>93989.744615136791</v>
      </c>
      <c r="N227" s="23">
        <f t="shared" si="50"/>
        <v>178605.26752513068</v>
      </c>
    </row>
    <row r="228" spans="1:14" x14ac:dyDescent="0.25">
      <c r="A228" s="7">
        <v>51410</v>
      </c>
      <c r="B228">
        <v>125000</v>
      </c>
      <c r="C228" s="8">
        <f t="shared" si="51"/>
        <v>273503.66218073503</v>
      </c>
      <c r="E228" s="8">
        <f t="shared" si="52"/>
        <v>273503.66218073503</v>
      </c>
      <c r="J228" s="14">
        <f t="shared" si="46"/>
        <v>273503.66218073503</v>
      </c>
      <c r="K228" s="14">
        <f t="shared" si="53"/>
        <v>93989.744615136791</v>
      </c>
      <c r="N228" s="23">
        <f t="shared" si="50"/>
        <v>179513.91756559824</v>
      </c>
    </row>
    <row r="229" spans="1:14" x14ac:dyDescent="0.25">
      <c r="A229" s="7">
        <v>51441</v>
      </c>
      <c r="B229">
        <v>125000</v>
      </c>
      <c r="C229" s="8">
        <f t="shared" si="51"/>
        <v>274415.34105467086</v>
      </c>
      <c r="E229" s="8">
        <f t="shared" si="52"/>
        <v>274415.34105467086</v>
      </c>
      <c r="J229" s="14">
        <f t="shared" si="46"/>
        <v>274415.34105467086</v>
      </c>
      <c r="K229" s="14">
        <f t="shared" si="53"/>
        <v>93989.744615136791</v>
      </c>
      <c r="N229" s="23">
        <f t="shared" si="50"/>
        <v>180425.59643953407</v>
      </c>
    </row>
    <row r="230" spans="1:14" x14ac:dyDescent="0.25">
      <c r="A230" s="7">
        <v>51471</v>
      </c>
      <c r="B230">
        <v>125000</v>
      </c>
      <c r="C230" s="8">
        <f t="shared" si="51"/>
        <v>275330.05885818647</v>
      </c>
      <c r="E230" s="8">
        <f t="shared" si="52"/>
        <v>275330.05885818647</v>
      </c>
      <c r="J230" s="14">
        <f t="shared" si="46"/>
        <v>275330.05885818647</v>
      </c>
      <c r="K230" s="14">
        <f t="shared" si="53"/>
        <v>93989.744615136791</v>
      </c>
      <c r="N230" s="23">
        <f t="shared" si="50"/>
        <v>181340.31424304968</v>
      </c>
    </row>
    <row r="231" spans="1:14" x14ac:dyDescent="0.25">
      <c r="A231" s="7">
        <v>51502</v>
      </c>
      <c r="B231">
        <v>125000</v>
      </c>
      <c r="C231" s="8">
        <f t="shared" ref="C231:C242" si="54">C230*(1+$T$26)</f>
        <v>276247.82572104712</v>
      </c>
      <c r="E231" s="8">
        <f t="shared" si="52"/>
        <v>276247.82572104712</v>
      </c>
      <c r="J231" s="14">
        <f t="shared" si="46"/>
        <v>276247.82572104712</v>
      </c>
      <c r="K231" s="14">
        <f t="shared" si="53"/>
        <v>93989.744615136791</v>
      </c>
      <c r="N231" s="23">
        <f t="shared" si="50"/>
        <v>182258.08110591033</v>
      </c>
    </row>
    <row r="232" spans="1:14" x14ac:dyDescent="0.25">
      <c r="A232" s="7">
        <v>51533</v>
      </c>
      <c r="B232">
        <v>125000</v>
      </c>
      <c r="C232" s="8">
        <f t="shared" si="54"/>
        <v>277168.65180678398</v>
      </c>
      <c r="E232" s="8">
        <f t="shared" si="52"/>
        <v>277168.65180678398</v>
      </c>
      <c r="J232" s="14">
        <f t="shared" si="46"/>
        <v>277168.65180678398</v>
      </c>
      <c r="K232" s="14">
        <f t="shared" si="53"/>
        <v>93989.744615136791</v>
      </c>
      <c r="N232" s="23">
        <f t="shared" si="50"/>
        <v>183178.90719164719</v>
      </c>
    </row>
    <row r="233" spans="1:14" x14ac:dyDescent="0.25">
      <c r="A233" s="7">
        <v>51561</v>
      </c>
      <c r="B233">
        <v>125000</v>
      </c>
      <c r="C233" s="8">
        <f t="shared" si="54"/>
        <v>278092.54731280659</v>
      </c>
      <c r="E233" s="8">
        <f t="shared" si="52"/>
        <v>278092.54731280659</v>
      </c>
      <c r="J233" s="14">
        <f t="shared" si="46"/>
        <v>278092.54731280659</v>
      </c>
      <c r="K233" s="14">
        <f t="shared" si="53"/>
        <v>93989.744615136791</v>
      </c>
      <c r="N233" s="23">
        <f t="shared" si="50"/>
        <v>184102.8026976698</v>
      </c>
    </row>
    <row r="234" spans="1:14" x14ac:dyDescent="0.25">
      <c r="A234" s="7">
        <v>51592</v>
      </c>
      <c r="B234">
        <v>125000</v>
      </c>
      <c r="C234" s="8">
        <f t="shared" si="54"/>
        <v>279019.52247051598</v>
      </c>
      <c r="E234" s="8">
        <f t="shared" si="52"/>
        <v>279019.52247051598</v>
      </c>
      <c r="J234" s="14">
        <f t="shared" si="46"/>
        <v>279019.52247051598</v>
      </c>
      <c r="K234" s="14">
        <f t="shared" si="53"/>
        <v>93989.744615136791</v>
      </c>
      <c r="N234" s="23">
        <f t="shared" si="50"/>
        <v>185029.77785537919</v>
      </c>
    </row>
    <row r="235" spans="1:14" x14ac:dyDescent="0.25">
      <c r="A235" s="7">
        <v>51622</v>
      </c>
      <c r="B235">
        <v>125000</v>
      </c>
      <c r="C235" s="8">
        <f t="shared" si="54"/>
        <v>279949.58754541771</v>
      </c>
      <c r="E235" s="8">
        <f t="shared" si="52"/>
        <v>279949.58754541771</v>
      </c>
      <c r="J235" s="14">
        <f t="shared" ref="J235:J266" si="55">E235</f>
        <v>279949.58754541771</v>
      </c>
      <c r="K235" s="14">
        <f t="shared" si="53"/>
        <v>93989.744615136791</v>
      </c>
      <c r="N235" s="23">
        <f t="shared" si="50"/>
        <v>185959.84293028092</v>
      </c>
    </row>
    <row r="236" spans="1:14" x14ac:dyDescent="0.25">
      <c r="A236" s="7">
        <v>51653</v>
      </c>
      <c r="B236">
        <v>125000</v>
      </c>
      <c r="C236" s="8">
        <f t="shared" si="54"/>
        <v>280882.75283723581</v>
      </c>
      <c r="E236" s="8">
        <f t="shared" si="52"/>
        <v>280882.75283723581</v>
      </c>
      <c r="J236" s="14">
        <f t="shared" si="55"/>
        <v>280882.75283723581</v>
      </c>
      <c r="K236" s="14">
        <f t="shared" si="53"/>
        <v>93989.744615136791</v>
      </c>
      <c r="N236" s="23">
        <f t="shared" si="50"/>
        <v>186893.00822209902</v>
      </c>
    </row>
    <row r="237" spans="1:14" x14ac:dyDescent="0.25">
      <c r="A237" s="7">
        <v>51683</v>
      </c>
      <c r="B237">
        <v>125000</v>
      </c>
      <c r="C237" s="8">
        <f t="shared" si="54"/>
        <v>281819.02868002659</v>
      </c>
      <c r="E237" s="8">
        <f t="shared" si="52"/>
        <v>281819.02868002659</v>
      </c>
      <c r="J237" s="14">
        <f t="shared" si="55"/>
        <v>281819.02868002659</v>
      </c>
      <c r="K237" s="14">
        <f t="shared" si="53"/>
        <v>93989.744615136791</v>
      </c>
      <c r="N237" s="23">
        <f t="shared" si="50"/>
        <v>187829.2840648898</v>
      </c>
    </row>
    <row r="238" spans="1:14" x14ac:dyDescent="0.25">
      <c r="A238" s="7">
        <v>51714</v>
      </c>
      <c r="B238">
        <v>125000</v>
      </c>
      <c r="C238" s="8">
        <f t="shared" si="54"/>
        <v>282758.42544229334</v>
      </c>
      <c r="E238" s="8">
        <f t="shared" si="52"/>
        <v>282758.42544229334</v>
      </c>
      <c r="J238" s="14">
        <f t="shared" si="55"/>
        <v>282758.42544229334</v>
      </c>
      <c r="K238" s="14">
        <f t="shared" si="53"/>
        <v>93989.744615136791</v>
      </c>
      <c r="N238" s="23">
        <f t="shared" si="50"/>
        <v>188768.68082715655</v>
      </c>
    </row>
    <row r="239" spans="1:14" x14ac:dyDescent="0.25">
      <c r="A239" s="7">
        <v>51745</v>
      </c>
      <c r="B239">
        <v>125000</v>
      </c>
      <c r="C239" s="8">
        <f t="shared" si="54"/>
        <v>283700.95352710102</v>
      </c>
      <c r="E239" s="8">
        <f t="shared" si="52"/>
        <v>283700.95352710102</v>
      </c>
      <c r="J239" s="14">
        <f t="shared" si="55"/>
        <v>283700.95352710102</v>
      </c>
      <c r="K239" s="14">
        <f t="shared" si="53"/>
        <v>93989.744615136791</v>
      </c>
      <c r="N239" s="23">
        <f t="shared" si="50"/>
        <v>189711.20891196423</v>
      </c>
    </row>
    <row r="240" spans="1:14" x14ac:dyDescent="0.25">
      <c r="A240" s="7">
        <v>51775</v>
      </c>
      <c r="B240">
        <v>125000</v>
      </c>
      <c r="C240" s="8">
        <f t="shared" si="54"/>
        <v>284646.62337219139</v>
      </c>
      <c r="E240" s="8">
        <f t="shared" si="52"/>
        <v>284646.62337219139</v>
      </c>
      <c r="J240" s="14">
        <f t="shared" si="55"/>
        <v>284646.62337219139</v>
      </c>
      <c r="K240" s="14">
        <f t="shared" si="53"/>
        <v>93989.744615136791</v>
      </c>
      <c r="N240" s="23">
        <f t="shared" si="50"/>
        <v>190656.8787570546</v>
      </c>
    </row>
    <row r="241" spans="1:14" x14ac:dyDescent="0.25">
      <c r="A241" s="7">
        <v>51806</v>
      </c>
      <c r="B241">
        <v>125000</v>
      </c>
      <c r="C241" s="8">
        <f t="shared" si="54"/>
        <v>285595.44545009872</v>
      </c>
      <c r="E241" s="8">
        <f t="shared" si="52"/>
        <v>285595.44545009872</v>
      </c>
      <c r="J241" s="14">
        <f t="shared" si="55"/>
        <v>285595.44545009872</v>
      </c>
      <c r="K241" s="14">
        <f t="shared" si="53"/>
        <v>93989.744615136791</v>
      </c>
      <c r="N241" s="23">
        <f t="shared" si="50"/>
        <v>191605.70083496193</v>
      </c>
    </row>
    <row r="242" spans="1:14" x14ac:dyDescent="0.25">
      <c r="A242" s="7">
        <v>51836</v>
      </c>
      <c r="B242">
        <v>125000</v>
      </c>
      <c r="C242" s="8">
        <f t="shared" si="54"/>
        <v>286547.43026826571</v>
      </c>
      <c r="E242" s="8">
        <f t="shared" si="52"/>
        <v>286547.43026826571</v>
      </c>
      <c r="J242" s="14">
        <f t="shared" si="55"/>
        <v>286547.43026826571</v>
      </c>
      <c r="K242" s="14">
        <f t="shared" si="53"/>
        <v>93989.744615136791</v>
      </c>
      <c r="N242" s="23">
        <f t="shared" si="50"/>
        <v>192557.68565312892</v>
      </c>
    </row>
    <row r="243" spans="1:14" x14ac:dyDescent="0.25">
      <c r="A243" s="7">
        <v>51867</v>
      </c>
      <c r="B243">
        <v>125000</v>
      </c>
      <c r="C243" s="8">
        <f t="shared" ref="C243:C254" si="56">C242*(1+$T$27)</f>
        <v>287502.58836915996</v>
      </c>
      <c r="E243" s="8">
        <f t="shared" si="52"/>
        <v>287502.58836915996</v>
      </c>
      <c r="J243" s="14">
        <f t="shared" si="55"/>
        <v>287502.58836915996</v>
      </c>
      <c r="K243" s="14">
        <f t="shared" si="53"/>
        <v>93989.744615136791</v>
      </c>
      <c r="N243" s="23">
        <f t="shared" si="50"/>
        <v>193512.84375402317</v>
      </c>
    </row>
    <row r="244" spans="1:14" x14ac:dyDescent="0.25">
      <c r="A244" s="7">
        <v>51898</v>
      </c>
      <c r="B244">
        <v>125000</v>
      </c>
      <c r="C244" s="8">
        <f t="shared" si="56"/>
        <v>288460.93033039052</v>
      </c>
      <c r="E244" s="8">
        <f t="shared" si="52"/>
        <v>288460.93033039052</v>
      </c>
      <c r="J244" s="14">
        <f t="shared" si="55"/>
        <v>288460.93033039052</v>
      </c>
      <c r="K244" s="14">
        <f t="shared" si="53"/>
        <v>93989.744615136791</v>
      </c>
      <c r="N244" s="23">
        <f t="shared" si="50"/>
        <v>194471.18571525373</v>
      </c>
    </row>
    <row r="245" spans="1:14" x14ac:dyDescent="0.25">
      <c r="A245" s="7">
        <v>51926</v>
      </c>
      <c r="B245">
        <v>125000</v>
      </c>
      <c r="C245" s="8">
        <f t="shared" si="56"/>
        <v>289422.46676482516</v>
      </c>
      <c r="E245" s="8">
        <f t="shared" si="52"/>
        <v>289422.46676482516</v>
      </c>
      <c r="J245" s="14">
        <f t="shared" si="55"/>
        <v>289422.46676482516</v>
      </c>
      <c r="K245" s="14">
        <f t="shared" si="53"/>
        <v>93989.744615136791</v>
      </c>
      <c r="N245" s="23">
        <f t="shared" si="50"/>
        <v>195432.72214968837</v>
      </c>
    </row>
    <row r="246" spans="1:14" x14ac:dyDescent="0.25">
      <c r="A246" s="7">
        <v>51957</v>
      </c>
      <c r="B246">
        <v>125000</v>
      </c>
      <c r="C246" s="8">
        <f t="shared" si="56"/>
        <v>290387.20832070796</v>
      </c>
      <c r="E246" s="8">
        <f t="shared" si="52"/>
        <v>290387.20832070796</v>
      </c>
      <c r="J246" s="14">
        <f t="shared" si="55"/>
        <v>290387.20832070796</v>
      </c>
      <c r="K246" s="14">
        <f t="shared" si="53"/>
        <v>93989.744615136791</v>
      </c>
      <c r="N246" s="23">
        <f t="shared" si="50"/>
        <v>196397.46370557116</v>
      </c>
    </row>
    <row r="247" spans="1:14" x14ac:dyDescent="0.25">
      <c r="A247" s="7">
        <v>51987</v>
      </c>
      <c r="B247">
        <v>125000</v>
      </c>
      <c r="C247" s="8">
        <f t="shared" si="56"/>
        <v>291355.165681777</v>
      </c>
      <c r="E247" s="8">
        <f t="shared" si="52"/>
        <v>291355.165681777</v>
      </c>
      <c r="J247" s="14">
        <f t="shared" si="55"/>
        <v>291355.165681777</v>
      </c>
      <c r="K247" s="14">
        <f t="shared" si="53"/>
        <v>93989.744615136791</v>
      </c>
      <c r="N247" s="23">
        <f t="shared" si="50"/>
        <v>197365.42106664021</v>
      </c>
    </row>
    <row r="248" spans="1:14" x14ac:dyDescent="0.25">
      <c r="A248" s="7">
        <v>52018</v>
      </c>
      <c r="B248">
        <v>125000</v>
      </c>
      <c r="C248" s="8">
        <f t="shared" si="56"/>
        <v>292326.34956738295</v>
      </c>
      <c r="E248" s="8">
        <f t="shared" si="52"/>
        <v>292326.34956738295</v>
      </c>
      <c r="J248" s="14">
        <f t="shared" si="55"/>
        <v>292326.34956738295</v>
      </c>
      <c r="K248" s="14">
        <f t="shared" si="53"/>
        <v>93989.744615136791</v>
      </c>
      <c r="N248" s="23">
        <f t="shared" si="50"/>
        <v>198336.60495224615</v>
      </c>
    </row>
    <row r="249" spans="1:14" x14ac:dyDescent="0.25">
      <c r="A249" s="7">
        <v>52048</v>
      </c>
      <c r="B249">
        <v>125000</v>
      </c>
      <c r="C249" s="8">
        <f t="shared" si="56"/>
        <v>293300.77073260758</v>
      </c>
      <c r="E249" s="8">
        <f t="shared" si="52"/>
        <v>293300.77073260758</v>
      </c>
      <c r="J249" s="14">
        <f t="shared" si="55"/>
        <v>293300.77073260758</v>
      </c>
      <c r="K249" s="14">
        <f t="shared" si="53"/>
        <v>93989.744615136791</v>
      </c>
      <c r="N249" s="23">
        <f t="shared" si="50"/>
        <v>199311.02611747078</v>
      </c>
    </row>
    <row r="250" spans="1:14" x14ac:dyDescent="0.25">
      <c r="A250" s="7">
        <v>52079</v>
      </c>
      <c r="B250">
        <v>125000</v>
      </c>
      <c r="C250" s="8">
        <f t="shared" si="56"/>
        <v>294278.43996838294</v>
      </c>
      <c r="E250" s="8">
        <f t="shared" si="52"/>
        <v>294278.43996838294</v>
      </c>
      <c r="J250" s="14">
        <f t="shared" si="55"/>
        <v>294278.43996838294</v>
      </c>
      <c r="K250" s="14">
        <f t="shared" si="53"/>
        <v>93989.744615136791</v>
      </c>
      <c r="N250" s="23">
        <f t="shared" si="50"/>
        <v>200288.69535324615</v>
      </c>
    </row>
    <row r="251" spans="1:14" x14ac:dyDescent="0.25">
      <c r="A251" s="7">
        <v>52110</v>
      </c>
      <c r="B251">
        <v>125000</v>
      </c>
      <c r="C251" s="8">
        <f t="shared" si="56"/>
        <v>295259.36810161092</v>
      </c>
      <c r="E251" s="8">
        <f t="shared" si="52"/>
        <v>295259.36810161092</v>
      </c>
      <c r="J251" s="14">
        <f t="shared" si="55"/>
        <v>295259.36810161092</v>
      </c>
      <c r="K251" s="14">
        <f t="shared" si="53"/>
        <v>93989.744615136791</v>
      </c>
      <c r="N251" s="23">
        <f t="shared" si="50"/>
        <v>201269.62348647413</v>
      </c>
    </row>
    <row r="252" spans="1:14" x14ac:dyDescent="0.25">
      <c r="A252" s="7">
        <v>52140</v>
      </c>
      <c r="B252">
        <v>125000</v>
      </c>
      <c r="C252" s="8">
        <f t="shared" si="56"/>
        <v>296243.56599528296</v>
      </c>
      <c r="E252" s="8">
        <f t="shared" si="52"/>
        <v>296243.56599528296</v>
      </c>
      <c r="J252" s="14">
        <f t="shared" si="55"/>
        <v>296243.56599528296</v>
      </c>
      <c r="K252" s="14">
        <f t="shared" si="53"/>
        <v>93989.744615136791</v>
      </c>
      <c r="N252" s="23">
        <f t="shared" si="50"/>
        <v>202253.82138014617</v>
      </c>
    </row>
    <row r="253" spans="1:14" x14ac:dyDescent="0.25">
      <c r="A253" s="7">
        <v>52171</v>
      </c>
      <c r="B253">
        <v>125000</v>
      </c>
      <c r="C253" s="8">
        <f t="shared" si="56"/>
        <v>297231.04454860056</v>
      </c>
      <c r="E253" s="8">
        <f t="shared" si="52"/>
        <v>297231.04454860056</v>
      </c>
      <c r="J253" s="14">
        <f t="shared" si="55"/>
        <v>297231.04454860056</v>
      </c>
      <c r="K253" s="14">
        <f t="shared" si="53"/>
        <v>93989.744615136791</v>
      </c>
      <c r="N253" s="23">
        <f t="shared" si="50"/>
        <v>203241.29993346377</v>
      </c>
    </row>
    <row r="254" spans="1:14" x14ac:dyDescent="0.25">
      <c r="A254" s="7">
        <v>52201</v>
      </c>
      <c r="B254">
        <v>125000</v>
      </c>
      <c r="C254" s="8">
        <f t="shared" si="56"/>
        <v>298221.81469709595</v>
      </c>
      <c r="E254" s="8">
        <f t="shared" si="52"/>
        <v>298221.81469709595</v>
      </c>
      <c r="J254" s="14">
        <f t="shared" si="55"/>
        <v>298221.81469709595</v>
      </c>
      <c r="K254" s="14">
        <f t="shared" si="53"/>
        <v>93989.744615136791</v>
      </c>
      <c r="N254" s="23">
        <f t="shared" si="50"/>
        <v>204232.07008195916</v>
      </c>
    </row>
    <row r="255" spans="1:14" x14ac:dyDescent="0.25">
      <c r="A255" s="7">
        <v>52232</v>
      </c>
      <c r="B255">
        <v>125000</v>
      </c>
      <c r="C255" s="8">
        <f t="shared" ref="C255:C266" si="57">C254*(1+$T$28)</f>
        <v>299215.88741275296</v>
      </c>
      <c r="E255" s="8">
        <f t="shared" si="52"/>
        <v>299215.88741275296</v>
      </c>
      <c r="J255" s="14">
        <f t="shared" si="55"/>
        <v>299215.88741275296</v>
      </c>
      <c r="K255" s="14">
        <f t="shared" si="53"/>
        <v>93989.744615136791</v>
      </c>
      <c r="N255" s="23">
        <f t="shared" si="50"/>
        <v>205226.14279761616</v>
      </c>
    </row>
    <row r="256" spans="1:14" x14ac:dyDescent="0.25">
      <c r="A256" s="7">
        <v>52263</v>
      </c>
      <c r="B256">
        <v>125000</v>
      </c>
      <c r="C256" s="8">
        <f t="shared" si="57"/>
        <v>300213.27370412881</v>
      </c>
      <c r="E256" s="8">
        <f t="shared" si="52"/>
        <v>300213.27370412881</v>
      </c>
      <c r="J256" s="14">
        <f t="shared" si="55"/>
        <v>300213.27370412881</v>
      </c>
      <c r="K256" s="14">
        <f t="shared" si="53"/>
        <v>93989.744615136791</v>
      </c>
      <c r="N256" s="23">
        <f>J256-K256</f>
        <v>206223.52908899201</v>
      </c>
    </row>
    <row r="257" spans="1:14" x14ac:dyDescent="0.25">
      <c r="A257" s="7">
        <v>52291</v>
      </c>
      <c r="B257">
        <v>125000</v>
      </c>
      <c r="C257" s="8">
        <f t="shared" si="57"/>
        <v>301213.98461647594</v>
      </c>
      <c r="E257" s="8">
        <f t="shared" si="52"/>
        <v>301213.98461647594</v>
      </c>
      <c r="J257" s="14">
        <f t="shared" si="55"/>
        <v>301213.98461647594</v>
      </c>
      <c r="K257" s="14">
        <f t="shared" si="53"/>
        <v>93989.744615136791</v>
      </c>
      <c r="N257" s="23">
        <f t="shared" si="50"/>
        <v>207224.24000133915</v>
      </c>
    </row>
    <row r="258" spans="1:14" x14ac:dyDescent="0.25">
      <c r="A258" s="7">
        <v>52322</v>
      </c>
      <c r="B258">
        <v>125000</v>
      </c>
      <c r="C258" s="8">
        <f t="shared" si="57"/>
        <v>302218.03123186424</v>
      </c>
      <c r="E258" s="8">
        <f t="shared" si="52"/>
        <v>302218.03123186424</v>
      </c>
      <c r="J258" s="14">
        <f t="shared" si="55"/>
        <v>302218.03123186424</v>
      </c>
      <c r="K258" s="14">
        <f t="shared" si="53"/>
        <v>93989.744615136791</v>
      </c>
      <c r="N258" s="23">
        <f>J258-K258</f>
        <v>208228.28661672745</v>
      </c>
    </row>
    <row r="259" spans="1:14" x14ac:dyDescent="0.25">
      <c r="A259" s="7">
        <v>52352</v>
      </c>
      <c r="B259">
        <v>125000</v>
      </c>
      <c r="C259" s="8">
        <f t="shared" si="57"/>
        <v>303225.42466930381</v>
      </c>
      <c r="E259" s="8">
        <f t="shared" si="52"/>
        <v>303225.42466930381</v>
      </c>
      <c r="J259" s="14">
        <f t="shared" si="55"/>
        <v>303225.42466930381</v>
      </c>
      <c r="K259" s="14">
        <f t="shared" si="53"/>
        <v>93989.744615136791</v>
      </c>
      <c r="N259" s="23">
        <f t="shared" si="50"/>
        <v>209235.68005416702</v>
      </c>
    </row>
    <row r="260" spans="1:14" x14ac:dyDescent="0.25">
      <c r="A260" s="7">
        <v>52383</v>
      </c>
      <c r="B260">
        <v>125000</v>
      </c>
      <c r="C260" s="8">
        <f t="shared" si="57"/>
        <v>304236.1760848682</v>
      </c>
      <c r="E260" s="8">
        <f t="shared" si="52"/>
        <v>304236.1760848682</v>
      </c>
      <c r="J260" s="14">
        <f t="shared" si="55"/>
        <v>304236.1760848682</v>
      </c>
      <c r="K260" s="14">
        <f t="shared" si="53"/>
        <v>93989.744615136791</v>
      </c>
      <c r="N260" s="23">
        <f t="shared" si="50"/>
        <v>210246.43146973141</v>
      </c>
    </row>
    <row r="261" spans="1:14" x14ac:dyDescent="0.25">
      <c r="A261" s="7">
        <v>52413</v>
      </c>
      <c r="B261">
        <v>125000</v>
      </c>
      <c r="C261" s="8">
        <f t="shared" si="57"/>
        <v>305250.29667181778</v>
      </c>
      <c r="E261" s="8">
        <f t="shared" si="52"/>
        <v>305250.29667181778</v>
      </c>
      <c r="J261" s="14">
        <f t="shared" si="55"/>
        <v>305250.29667181778</v>
      </c>
      <c r="K261" s="14">
        <f t="shared" si="53"/>
        <v>93989.744615136791</v>
      </c>
      <c r="N261" s="23">
        <f t="shared" si="50"/>
        <v>211260.55205668099</v>
      </c>
    </row>
    <row r="262" spans="1:14" x14ac:dyDescent="0.25">
      <c r="A262" s="7">
        <v>52444</v>
      </c>
      <c r="B262">
        <v>125000</v>
      </c>
      <c r="C262" s="8">
        <f t="shared" si="57"/>
        <v>306267.79766072385</v>
      </c>
      <c r="E262" s="8">
        <f t="shared" si="52"/>
        <v>306267.79766072385</v>
      </c>
      <c r="J262" s="14">
        <f t="shared" si="55"/>
        <v>306267.79766072385</v>
      </c>
      <c r="K262" s="14">
        <f t="shared" si="53"/>
        <v>93989.744615136791</v>
      </c>
      <c r="N262" s="23">
        <f t="shared" si="50"/>
        <v>212278.05304558706</v>
      </c>
    </row>
    <row r="263" spans="1:14" x14ac:dyDescent="0.25">
      <c r="A263" s="7">
        <v>52475</v>
      </c>
      <c r="B263">
        <v>125000</v>
      </c>
      <c r="C263" s="8">
        <f t="shared" si="57"/>
        <v>307288.69031959295</v>
      </c>
      <c r="E263" s="8">
        <f t="shared" si="52"/>
        <v>307288.69031959295</v>
      </c>
      <c r="J263" s="14">
        <f t="shared" si="55"/>
        <v>307288.69031959295</v>
      </c>
      <c r="K263" s="14">
        <f t="shared" si="53"/>
        <v>93989.744615136791</v>
      </c>
      <c r="N263" s="23">
        <f t="shared" si="50"/>
        <v>213298.94570445616</v>
      </c>
    </row>
    <row r="264" spans="1:14" x14ac:dyDescent="0.25">
      <c r="A264" s="7">
        <v>52505</v>
      </c>
      <c r="B264">
        <v>125000</v>
      </c>
      <c r="C264" s="8">
        <f t="shared" si="57"/>
        <v>308312.98595399159</v>
      </c>
      <c r="E264" s="8">
        <f t="shared" si="52"/>
        <v>308312.98595399159</v>
      </c>
      <c r="J264" s="14">
        <f t="shared" si="55"/>
        <v>308312.98595399159</v>
      </c>
      <c r="K264" s="14">
        <f t="shared" si="53"/>
        <v>93989.744615136791</v>
      </c>
      <c r="N264" s="23">
        <f t="shared" si="50"/>
        <v>214323.2413388548</v>
      </c>
    </row>
    <row r="265" spans="1:14" x14ac:dyDescent="0.25">
      <c r="A265" s="7">
        <v>52536</v>
      </c>
      <c r="B265">
        <v>125000</v>
      </c>
      <c r="C265" s="8">
        <f t="shared" si="57"/>
        <v>309340.69590717158</v>
      </c>
      <c r="E265" s="8">
        <f t="shared" si="52"/>
        <v>309340.69590717158</v>
      </c>
      <c r="J265" s="14">
        <f t="shared" si="55"/>
        <v>309340.69590717158</v>
      </c>
      <c r="K265" s="14">
        <f t="shared" si="53"/>
        <v>93989.744615136791</v>
      </c>
      <c r="N265" s="23">
        <f t="shared" si="50"/>
        <v>215350.95129203479</v>
      </c>
    </row>
    <row r="266" spans="1:14" x14ac:dyDescent="0.25">
      <c r="A266" s="7">
        <v>52566</v>
      </c>
      <c r="B266">
        <v>125000</v>
      </c>
      <c r="C266" s="8">
        <f t="shared" si="57"/>
        <v>310371.83156019554</v>
      </c>
      <c r="E266" s="8">
        <f t="shared" si="52"/>
        <v>310371.83156019554</v>
      </c>
      <c r="J266" s="14">
        <f t="shared" si="55"/>
        <v>310371.83156019554</v>
      </c>
      <c r="K266" s="14">
        <f t="shared" si="53"/>
        <v>93989.744615136791</v>
      </c>
      <c r="N266" s="23">
        <f t="shared" si="50"/>
        <v>216382.08694505875</v>
      </c>
    </row>
    <row r="267" spans="1:14" x14ac:dyDescent="0.25">
      <c r="K267" s="14"/>
      <c r="L267" s="14"/>
      <c r="M267" s="14"/>
      <c r="N267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661EA-3B4B-45E0-8BEC-2BB03148A33A}">
  <dimension ref="A1:A242"/>
  <sheetViews>
    <sheetView tabSelected="1" workbookViewId="0">
      <selection activeCell="C8" sqref="C8"/>
    </sheetView>
  </sheetViews>
  <sheetFormatPr defaultRowHeight="15" x14ac:dyDescent="0.25"/>
  <sheetData>
    <row r="1" spans="1:1" x14ac:dyDescent="0.25">
      <c r="A1" t="s">
        <v>67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 s="38">
        <v>67525</v>
      </c>
    </row>
    <row r="16" spans="1:1" x14ac:dyDescent="0.25">
      <c r="A16" s="38">
        <v>132389</v>
      </c>
    </row>
    <row r="17" spans="1:1" x14ac:dyDescent="0.25">
      <c r="A17" s="38">
        <v>133128</v>
      </c>
    </row>
    <row r="18" spans="1:1" x14ac:dyDescent="0.25">
      <c r="A18" s="38">
        <v>133870</v>
      </c>
    </row>
    <row r="19" spans="1:1" x14ac:dyDescent="0.25">
      <c r="A19" s="38">
        <v>134617</v>
      </c>
    </row>
    <row r="20" spans="1:1" x14ac:dyDescent="0.25">
      <c r="A20" s="38">
        <v>135367</v>
      </c>
    </row>
    <row r="21" spans="1:1" x14ac:dyDescent="0.25">
      <c r="A21" s="38">
        <v>136122</v>
      </c>
    </row>
    <row r="22" spans="1:1" x14ac:dyDescent="0.25">
      <c r="A22" s="38">
        <v>136881</v>
      </c>
    </row>
    <row r="23" spans="1:1" x14ac:dyDescent="0.25">
      <c r="A23" s="38">
        <v>133417</v>
      </c>
    </row>
    <row r="24" spans="1:1" x14ac:dyDescent="0.25">
      <c r="A24" s="38">
        <v>134184</v>
      </c>
    </row>
    <row r="25" spans="1:1" x14ac:dyDescent="0.25">
      <c r="A25" s="38">
        <v>134955</v>
      </c>
    </row>
    <row r="26" spans="1:1" x14ac:dyDescent="0.25">
      <c r="A26" s="38">
        <v>135730</v>
      </c>
    </row>
    <row r="27" spans="1:1" x14ac:dyDescent="0.25">
      <c r="A27" s="38">
        <v>136450</v>
      </c>
    </row>
    <row r="28" spans="1:1" x14ac:dyDescent="0.25">
      <c r="A28" s="38">
        <v>137173</v>
      </c>
    </row>
    <row r="29" spans="1:1" x14ac:dyDescent="0.25">
      <c r="A29" s="38">
        <v>137900</v>
      </c>
    </row>
    <row r="30" spans="1:1" x14ac:dyDescent="0.25">
      <c r="A30" s="38">
        <v>138630</v>
      </c>
    </row>
    <row r="31" spans="1:1" x14ac:dyDescent="0.25">
      <c r="A31" s="38">
        <v>139364</v>
      </c>
    </row>
    <row r="32" spans="1:1" x14ac:dyDescent="0.25">
      <c r="A32" s="38">
        <v>140102</v>
      </c>
    </row>
    <row r="33" spans="1:1" x14ac:dyDescent="0.25">
      <c r="A33" s="38">
        <v>140843</v>
      </c>
    </row>
    <row r="34" spans="1:1" x14ac:dyDescent="0.25">
      <c r="A34" s="38">
        <v>141588</v>
      </c>
    </row>
    <row r="35" spans="1:1" x14ac:dyDescent="0.25">
      <c r="A35" s="38">
        <v>137836</v>
      </c>
    </row>
    <row r="36" spans="1:1" x14ac:dyDescent="0.25">
      <c r="A36" s="38">
        <v>138588</v>
      </c>
    </row>
    <row r="37" spans="1:1" x14ac:dyDescent="0.25">
      <c r="A37" s="38">
        <v>139345</v>
      </c>
    </row>
    <row r="38" spans="1:1" x14ac:dyDescent="0.25">
      <c r="A38" s="38">
        <v>140105</v>
      </c>
    </row>
    <row r="39" spans="1:1" x14ac:dyDescent="0.25">
      <c r="A39" s="38">
        <v>140805</v>
      </c>
    </row>
    <row r="40" spans="1:1" x14ac:dyDescent="0.25">
      <c r="A40" s="38">
        <v>141509</v>
      </c>
    </row>
    <row r="41" spans="1:1" x14ac:dyDescent="0.25">
      <c r="A41" s="38">
        <v>142215</v>
      </c>
    </row>
    <row r="42" spans="1:1" x14ac:dyDescent="0.25">
      <c r="A42" s="38">
        <v>142925</v>
      </c>
    </row>
    <row r="43" spans="1:1" x14ac:dyDescent="0.25">
      <c r="A43" s="38">
        <v>143638</v>
      </c>
    </row>
    <row r="44" spans="1:1" x14ac:dyDescent="0.25">
      <c r="A44" s="38">
        <v>144355</v>
      </c>
    </row>
    <row r="45" spans="1:1" x14ac:dyDescent="0.25">
      <c r="A45" s="38">
        <v>145075</v>
      </c>
    </row>
    <row r="46" spans="1:1" x14ac:dyDescent="0.25">
      <c r="A46" s="38">
        <v>145798</v>
      </c>
    </row>
    <row r="47" spans="1:1" x14ac:dyDescent="0.25">
      <c r="A47" s="38">
        <v>141753</v>
      </c>
    </row>
    <row r="48" spans="1:1" x14ac:dyDescent="0.25">
      <c r="A48" s="38">
        <v>142482</v>
      </c>
    </row>
    <row r="49" spans="1:1" x14ac:dyDescent="0.25">
      <c r="A49" s="38">
        <v>143215</v>
      </c>
    </row>
    <row r="50" spans="1:1" x14ac:dyDescent="0.25">
      <c r="A50" s="38">
        <v>143952</v>
      </c>
    </row>
    <row r="51" spans="1:1" x14ac:dyDescent="0.25">
      <c r="A51" s="38">
        <v>144624</v>
      </c>
    </row>
    <row r="52" spans="1:1" x14ac:dyDescent="0.25">
      <c r="A52" s="38">
        <v>145300</v>
      </c>
    </row>
    <row r="53" spans="1:1" x14ac:dyDescent="0.25">
      <c r="A53" s="38">
        <v>145978</v>
      </c>
    </row>
    <row r="54" spans="1:1" x14ac:dyDescent="0.25">
      <c r="A54" s="38">
        <v>146659</v>
      </c>
    </row>
    <row r="55" spans="1:1" x14ac:dyDescent="0.25">
      <c r="A55" s="38">
        <v>147342</v>
      </c>
    </row>
    <row r="56" spans="1:1" x14ac:dyDescent="0.25">
      <c r="A56" s="38">
        <v>148029</v>
      </c>
    </row>
    <row r="57" spans="1:1" x14ac:dyDescent="0.25">
      <c r="A57" s="38">
        <v>148718</v>
      </c>
    </row>
    <row r="58" spans="1:1" x14ac:dyDescent="0.25">
      <c r="A58" s="38">
        <v>149411</v>
      </c>
    </row>
    <row r="59" spans="1:1" x14ac:dyDescent="0.25">
      <c r="A59" s="38">
        <v>145072</v>
      </c>
    </row>
    <row r="60" spans="1:1" x14ac:dyDescent="0.25">
      <c r="A60" s="38">
        <v>145771</v>
      </c>
    </row>
    <row r="61" spans="1:1" x14ac:dyDescent="0.25">
      <c r="A61" s="38">
        <v>146472</v>
      </c>
    </row>
    <row r="62" spans="1:1" x14ac:dyDescent="0.25">
      <c r="A62" s="38">
        <v>147176</v>
      </c>
    </row>
    <row r="63" spans="1:1" x14ac:dyDescent="0.25">
      <c r="A63" s="38">
        <v>147812</v>
      </c>
    </row>
    <row r="64" spans="1:1" x14ac:dyDescent="0.25">
      <c r="A64" s="38">
        <v>148450</v>
      </c>
    </row>
    <row r="65" spans="1:1" x14ac:dyDescent="0.25">
      <c r="A65" s="38">
        <v>149091</v>
      </c>
    </row>
    <row r="66" spans="1:1" x14ac:dyDescent="0.25">
      <c r="A66" s="38">
        <v>149735</v>
      </c>
    </row>
    <row r="67" spans="1:1" x14ac:dyDescent="0.25">
      <c r="A67" s="38">
        <v>150381</v>
      </c>
    </row>
    <row r="68" spans="1:1" x14ac:dyDescent="0.25">
      <c r="A68" s="38">
        <v>151029</v>
      </c>
    </row>
    <row r="69" spans="1:1" x14ac:dyDescent="0.25">
      <c r="A69" s="38">
        <v>151680</v>
      </c>
    </row>
    <row r="70" spans="1:1" x14ac:dyDescent="0.25">
      <c r="A70" s="38">
        <v>152333</v>
      </c>
    </row>
    <row r="71" spans="1:1" x14ac:dyDescent="0.25">
      <c r="A71" s="38">
        <v>147703</v>
      </c>
    </row>
    <row r="72" spans="1:1" x14ac:dyDescent="0.25">
      <c r="A72" s="38">
        <v>148361</v>
      </c>
    </row>
    <row r="73" spans="1:1" x14ac:dyDescent="0.25">
      <c r="A73" s="38">
        <v>149021</v>
      </c>
    </row>
    <row r="74" spans="1:1" x14ac:dyDescent="0.25">
      <c r="A74" s="38">
        <v>149684</v>
      </c>
    </row>
    <row r="75" spans="1:1" x14ac:dyDescent="0.25">
      <c r="A75" s="38">
        <v>150276</v>
      </c>
    </row>
    <row r="76" spans="1:1" x14ac:dyDescent="0.25">
      <c r="A76" s="38">
        <v>150869</v>
      </c>
    </row>
    <row r="77" spans="1:1" x14ac:dyDescent="0.25">
      <c r="A77" s="38">
        <v>151465</v>
      </c>
    </row>
    <row r="78" spans="1:1" x14ac:dyDescent="0.25">
      <c r="A78" s="38">
        <v>152062</v>
      </c>
    </row>
    <row r="79" spans="1:1" x14ac:dyDescent="0.25">
      <c r="A79" s="38">
        <v>152662</v>
      </c>
    </row>
    <row r="80" spans="1:1" x14ac:dyDescent="0.25">
      <c r="A80" s="38">
        <v>153263</v>
      </c>
    </row>
    <row r="81" spans="1:1" x14ac:dyDescent="0.25">
      <c r="A81" s="38">
        <v>153866</v>
      </c>
    </row>
    <row r="82" spans="1:1" x14ac:dyDescent="0.25">
      <c r="A82" s="38">
        <v>154472</v>
      </c>
    </row>
    <row r="83" spans="1:1" x14ac:dyDescent="0.25">
      <c r="A83" s="38">
        <v>149556</v>
      </c>
    </row>
    <row r="84" spans="1:1" x14ac:dyDescent="0.25">
      <c r="A84" s="38">
        <v>150166</v>
      </c>
    </row>
    <row r="85" spans="1:1" x14ac:dyDescent="0.25">
      <c r="A85" s="38">
        <v>150777</v>
      </c>
    </row>
    <row r="86" spans="1:1" x14ac:dyDescent="0.25">
      <c r="A86" s="38">
        <v>151391</v>
      </c>
    </row>
    <row r="87" spans="1:1" x14ac:dyDescent="0.25">
      <c r="A87" s="38">
        <v>152006</v>
      </c>
    </row>
    <row r="88" spans="1:1" x14ac:dyDescent="0.25">
      <c r="A88" s="38">
        <v>152624</v>
      </c>
    </row>
    <row r="89" spans="1:1" x14ac:dyDescent="0.25">
      <c r="A89" s="38">
        <v>153244</v>
      </c>
    </row>
    <row r="90" spans="1:1" x14ac:dyDescent="0.25">
      <c r="A90" s="38">
        <v>153865</v>
      </c>
    </row>
    <row r="91" spans="1:1" x14ac:dyDescent="0.25">
      <c r="A91" s="38">
        <v>154489</v>
      </c>
    </row>
    <row r="92" spans="1:1" x14ac:dyDescent="0.25">
      <c r="A92" s="38">
        <v>155115</v>
      </c>
    </row>
    <row r="93" spans="1:1" x14ac:dyDescent="0.25">
      <c r="A93" s="38">
        <v>155743</v>
      </c>
    </row>
    <row r="94" spans="1:1" x14ac:dyDescent="0.25">
      <c r="A94" s="38">
        <v>156373</v>
      </c>
    </row>
    <row r="95" spans="1:1" x14ac:dyDescent="0.25">
      <c r="A95" s="38">
        <v>151261</v>
      </c>
    </row>
    <row r="96" spans="1:1" x14ac:dyDescent="0.25">
      <c r="A96" s="38">
        <v>151896</v>
      </c>
    </row>
    <row r="97" spans="1:1" x14ac:dyDescent="0.25">
      <c r="A97" s="38">
        <v>152532</v>
      </c>
    </row>
    <row r="98" spans="1:1" x14ac:dyDescent="0.25">
      <c r="A98" s="38">
        <v>153171</v>
      </c>
    </row>
    <row r="99" spans="1:1" x14ac:dyDescent="0.25">
      <c r="A99" s="38">
        <v>153811</v>
      </c>
    </row>
    <row r="100" spans="1:1" x14ac:dyDescent="0.25">
      <c r="A100" s="38">
        <v>154454</v>
      </c>
    </row>
    <row r="101" spans="1:1" x14ac:dyDescent="0.25">
      <c r="A101" s="38">
        <v>155099</v>
      </c>
    </row>
    <row r="102" spans="1:1" x14ac:dyDescent="0.25">
      <c r="A102" s="38">
        <v>155746</v>
      </c>
    </row>
    <row r="103" spans="1:1" x14ac:dyDescent="0.25">
      <c r="A103" s="38">
        <v>156396</v>
      </c>
    </row>
    <row r="104" spans="1:1" x14ac:dyDescent="0.25">
      <c r="A104" s="38">
        <v>157047</v>
      </c>
    </row>
    <row r="105" spans="1:1" x14ac:dyDescent="0.25">
      <c r="A105" s="38">
        <v>157701</v>
      </c>
    </row>
    <row r="106" spans="1:1" x14ac:dyDescent="0.25">
      <c r="A106" s="38">
        <v>158356</v>
      </c>
    </row>
    <row r="107" spans="1:1" x14ac:dyDescent="0.25">
      <c r="A107" s="38">
        <v>153040</v>
      </c>
    </row>
    <row r="108" spans="1:1" x14ac:dyDescent="0.25">
      <c r="A108" s="38">
        <v>153701</v>
      </c>
    </row>
    <row r="109" spans="1:1" x14ac:dyDescent="0.25">
      <c r="A109" s="38">
        <v>154363</v>
      </c>
    </row>
    <row r="110" spans="1:1" x14ac:dyDescent="0.25">
      <c r="A110" s="38">
        <v>155028</v>
      </c>
    </row>
    <row r="111" spans="1:1" x14ac:dyDescent="0.25">
      <c r="A111" s="38">
        <v>155694</v>
      </c>
    </row>
    <row r="112" spans="1:1" x14ac:dyDescent="0.25">
      <c r="A112" s="38">
        <v>156363</v>
      </c>
    </row>
    <row r="113" spans="1:1" x14ac:dyDescent="0.25">
      <c r="A113" s="38">
        <v>157035</v>
      </c>
    </row>
    <row r="114" spans="1:1" x14ac:dyDescent="0.25">
      <c r="A114" s="38">
        <v>157708</v>
      </c>
    </row>
    <row r="115" spans="1:1" x14ac:dyDescent="0.25">
      <c r="A115" s="38">
        <v>158384</v>
      </c>
    </row>
    <row r="116" spans="1:1" x14ac:dyDescent="0.25">
      <c r="A116" s="38">
        <v>159062</v>
      </c>
    </row>
    <row r="117" spans="1:1" x14ac:dyDescent="0.25">
      <c r="A117" s="38">
        <v>159742</v>
      </c>
    </row>
    <row r="118" spans="1:1" x14ac:dyDescent="0.25">
      <c r="A118" s="38">
        <v>160425</v>
      </c>
    </row>
    <row r="119" spans="1:1" x14ac:dyDescent="0.25">
      <c r="A119" s="38">
        <v>154896</v>
      </c>
    </row>
    <row r="120" spans="1:1" x14ac:dyDescent="0.25">
      <c r="A120" s="38">
        <v>155583</v>
      </c>
    </row>
    <row r="121" spans="1:1" x14ac:dyDescent="0.25">
      <c r="A121" s="38">
        <v>156273</v>
      </c>
    </row>
    <row r="122" spans="1:1" x14ac:dyDescent="0.25">
      <c r="A122" s="38">
        <v>156964</v>
      </c>
    </row>
    <row r="123" spans="1:1" x14ac:dyDescent="0.25">
      <c r="A123" s="38">
        <v>157658</v>
      </c>
    </row>
    <row r="124" spans="1:1" x14ac:dyDescent="0.25">
      <c r="A124" s="38">
        <v>158355</v>
      </c>
    </row>
    <row r="125" spans="1:1" x14ac:dyDescent="0.25">
      <c r="A125" s="38">
        <v>159053</v>
      </c>
    </row>
    <row r="126" spans="1:1" x14ac:dyDescent="0.25">
      <c r="A126" s="38">
        <v>159754</v>
      </c>
    </row>
    <row r="127" spans="1:1" x14ac:dyDescent="0.25">
      <c r="A127" s="38">
        <v>160457</v>
      </c>
    </row>
    <row r="128" spans="1:1" x14ac:dyDescent="0.25">
      <c r="A128" s="38">
        <v>161163</v>
      </c>
    </row>
    <row r="129" spans="1:1" x14ac:dyDescent="0.25">
      <c r="A129" s="38">
        <v>161871</v>
      </c>
    </row>
    <row r="130" spans="1:1" x14ac:dyDescent="0.25">
      <c r="A130" s="38">
        <v>162581</v>
      </c>
    </row>
    <row r="131" spans="1:1" x14ac:dyDescent="0.25">
      <c r="A131" s="38">
        <v>120527</v>
      </c>
    </row>
    <row r="132" spans="1:1" x14ac:dyDescent="0.25">
      <c r="A132" s="38">
        <v>121242</v>
      </c>
    </row>
    <row r="133" spans="1:1" x14ac:dyDescent="0.25">
      <c r="A133" s="38">
        <v>121959</v>
      </c>
    </row>
    <row r="134" spans="1:1" x14ac:dyDescent="0.25">
      <c r="A134" s="38">
        <v>122679</v>
      </c>
    </row>
    <row r="135" spans="1:1" x14ac:dyDescent="0.25">
      <c r="A135" s="38">
        <v>123401</v>
      </c>
    </row>
    <row r="136" spans="1:1" x14ac:dyDescent="0.25">
      <c r="A136" s="38">
        <v>124126</v>
      </c>
    </row>
    <row r="137" spans="1:1" x14ac:dyDescent="0.25">
      <c r="A137" s="38">
        <v>124853</v>
      </c>
    </row>
    <row r="138" spans="1:1" x14ac:dyDescent="0.25">
      <c r="A138" s="38">
        <v>125582</v>
      </c>
    </row>
    <row r="139" spans="1:1" x14ac:dyDescent="0.25">
      <c r="A139" s="38">
        <v>126314</v>
      </c>
    </row>
    <row r="140" spans="1:1" x14ac:dyDescent="0.25">
      <c r="A140" s="38">
        <v>127049</v>
      </c>
    </row>
    <row r="141" spans="1:1" x14ac:dyDescent="0.25">
      <c r="A141" s="38">
        <v>127785</v>
      </c>
    </row>
    <row r="142" spans="1:1" x14ac:dyDescent="0.25">
      <c r="A142" s="38">
        <v>128525</v>
      </c>
    </row>
    <row r="143" spans="1:1" x14ac:dyDescent="0.25">
      <c r="A143" s="38">
        <v>129266</v>
      </c>
    </row>
    <row r="144" spans="1:1" x14ac:dyDescent="0.25">
      <c r="A144" s="38">
        <v>130011</v>
      </c>
    </row>
    <row r="145" spans="1:1" x14ac:dyDescent="0.25">
      <c r="A145" s="38">
        <v>130757</v>
      </c>
    </row>
    <row r="146" spans="1:1" x14ac:dyDescent="0.25">
      <c r="A146" s="38">
        <v>131506</v>
      </c>
    </row>
    <row r="147" spans="1:1" x14ac:dyDescent="0.25">
      <c r="A147" s="38">
        <v>132258</v>
      </c>
    </row>
    <row r="148" spans="1:1" x14ac:dyDescent="0.25">
      <c r="A148" s="38">
        <v>133012</v>
      </c>
    </row>
    <row r="149" spans="1:1" x14ac:dyDescent="0.25">
      <c r="A149" s="38">
        <v>133769</v>
      </c>
    </row>
    <row r="150" spans="1:1" x14ac:dyDescent="0.25">
      <c r="A150" s="38">
        <v>134528</v>
      </c>
    </row>
    <row r="151" spans="1:1" x14ac:dyDescent="0.25">
      <c r="A151" s="38">
        <v>135290</v>
      </c>
    </row>
    <row r="152" spans="1:1" x14ac:dyDescent="0.25">
      <c r="A152" s="38">
        <v>136054</v>
      </c>
    </row>
    <row r="153" spans="1:1" x14ac:dyDescent="0.25">
      <c r="A153" s="38">
        <v>136821</v>
      </c>
    </row>
    <row r="154" spans="1:1" x14ac:dyDescent="0.25">
      <c r="A154" s="38">
        <v>137590</v>
      </c>
    </row>
    <row r="155" spans="1:1" x14ac:dyDescent="0.25">
      <c r="A155" s="38">
        <v>138362</v>
      </c>
    </row>
    <row r="156" spans="1:1" x14ac:dyDescent="0.25">
      <c r="A156" s="38">
        <v>139137</v>
      </c>
    </row>
    <row r="157" spans="1:1" x14ac:dyDescent="0.25">
      <c r="A157" s="38">
        <v>139914</v>
      </c>
    </row>
    <row r="158" spans="1:1" x14ac:dyDescent="0.25">
      <c r="A158" s="38">
        <v>140693</v>
      </c>
    </row>
    <row r="159" spans="1:1" x14ac:dyDescent="0.25">
      <c r="A159" s="38">
        <v>141476</v>
      </c>
    </row>
    <row r="160" spans="1:1" x14ac:dyDescent="0.25">
      <c r="A160" s="38">
        <v>142261</v>
      </c>
    </row>
    <row r="161" spans="1:1" x14ac:dyDescent="0.25">
      <c r="A161" s="38">
        <v>143048</v>
      </c>
    </row>
    <row r="162" spans="1:1" x14ac:dyDescent="0.25">
      <c r="A162" s="38">
        <v>143838</v>
      </c>
    </row>
    <row r="163" spans="1:1" x14ac:dyDescent="0.25">
      <c r="A163" s="38">
        <v>144631</v>
      </c>
    </row>
    <row r="164" spans="1:1" x14ac:dyDescent="0.25">
      <c r="A164" s="38">
        <v>145426</v>
      </c>
    </row>
    <row r="165" spans="1:1" x14ac:dyDescent="0.25">
      <c r="A165" s="38">
        <v>146224</v>
      </c>
    </row>
    <row r="166" spans="1:1" x14ac:dyDescent="0.25">
      <c r="A166" s="38">
        <v>147025</v>
      </c>
    </row>
    <row r="167" spans="1:1" x14ac:dyDescent="0.25">
      <c r="A167" s="38">
        <v>147829</v>
      </c>
    </row>
    <row r="168" spans="1:1" x14ac:dyDescent="0.25">
      <c r="A168" s="38">
        <v>148635</v>
      </c>
    </row>
    <row r="169" spans="1:1" x14ac:dyDescent="0.25">
      <c r="A169" s="38">
        <v>149443</v>
      </c>
    </row>
    <row r="170" spans="1:1" x14ac:dyDescent="0.25">
      <c r="A170" s="38">
        <v>150255</v>
      </c>
    </row>
    <row r="171" spans="1:1" x14ac:dyDescent="0.25">
      <c r="A171" s="38">
        <v>151069</v>
      </c>
    </row>
    <row r="172" spans="1:1" x14ac:dyDescent="0.25">
      <c r="A172" s="38">
        <v>151886</v>
      </c>
    </row>
    <row r="173" spans="1:1" x14ac:dyDescent="0.25">
      <c r="A173" s="38">
        <v>152705</v>
      </c>
    </row>
    <row r="174" spans="1:1" x14ac:dyDescent="0.25">
      <c r="A174" s="38">
        <v>153528</v>
      </c>
    </row>
    <row r="175" spans="1:1" x14ac:dyDescent="0.25">
      <c r="A175" s="38">
        <v>154353</v>
      </c>
    </row>
    <row r="176" spans="1:1" x14ac:dyDescent="0.25">
      <c r="A176" s="38">
        <v>155181</v>
      </c>
    </row>
    <row r="177" spans="1:1" x14ac:dyDescent="0.25">
      <c r="A177" s="38">
        <v>156011</v>
      </c>
    </row>
    <row r="178" spans="1:1" x14ac:dyDescent="0.25">
      <c r="A178" s="38">
        <v>156845</v>
      </c>
    </row>
    <row r="179" spans="1:1" x14ac:dyDescent="0.25">
      <c r="A179" s="38">
        <v>157681</v>
      </c>
    </row>
    <row r="180" spans="1:1" x14ac:dyDescent="0.25">
      <c r="A180" s="38">
        <v>158520</v>
      </c>
    </row>
    <row r="181" spans="1:1" x14ac:dyDescent="0.25">
      <c r="A181" s="38">
        <v>159361</v>
      </c>
    </row>
    <row r="182" spans="1:1" x14ac:dyDescent="0.25">
      <c r="A182" s="38">
        <v>160206</v>
      </c>
    </row>
    <row r="183" spans="1:1" x14ac:dyDescent="0.25">
      <c r="A183" s="38">
        <v>161053</v>
      </c>
    </row>
    <row r="184" spans="1:1" x14ac:dyDescent="0.25">
      <c r="A184" s="38">
        <v>161903</v>
      </c>
    </row>
    <row r="185" spans="1:1" x14ac:dyDescent="0.25">
      <c r="A185" s="38">
        <v>162756</v>
      </c>
    </row>
    <row r="186" spans="1:1" x14ac:dyDescent="0.25">
      <c r="A186" s="38">
        <v>163612</v>
      </c>
    </row>
    <row r="187" spans="1:1" x14ac:dyDescent="0.25">
      <c r="A187" s="38">
        <v>164471</v>
      </c>
    </row>
    <row r="188" spans="1:1" x14ac:dyDescent="0.25">
      <c r="A188" s="38">
        <v>165332</v>
      </c>
    </row>
    <row r="189" spans="1:1" x14ac:dyDescent="0.25">
      <c r="A189" s="38">
        <v>166197</v>
      </c>
    </row>
    <row r="190" spans="1:1" x14ac:dyDescent="0.25">
      <c r="A190" s="38">
        <v>167064</v>
      </c>
    </row>
    <row r="191" spans="1:1" x14ac:dyDescent="0.25">
      <c r="A191" s="38">
        <v>167934</v>
      </c>
    </row>
    <row r="192" spans="1:1" x14ac:dyDescent="0.25">
      <c r="A192" s="38">
        <v>168807</v>
      </c>
    </row>
    <row r="193" spans="1:1" x14ac:dyDescent="0.25">
      <c r="A193" s="38">
        <v>169683</v>
      </c>
    </row>
    <row r="194" spans="1:1" x14ac:dyDescent="0.25">
      <c r="A194" s="38">
        <v>170562</v>
      </c>
    </row>
    <row r="195" spans="1:1" x14ac:dyDescent="0.25">
      <c r="A195" s="38">
        <v>171444</v>
      </c>
    </row>
    <row r="196" spans="1:1" x14ac:dyDescent="0.25">
      <c r="A196" s="38">
        <v>172329</v>
      </c>
    </row>
    <row r="197" spans="1:1" x14ac:dyDescent="0.25">
      <c r="A197" s="38">
        <v>173216</v>
      </c>
    </row>
    <row r="198" spans="1:1" x14ac:dyDescent="0.25">
      <c r="A198" s="38">
        <v>174107</v>
      </c>
    </row>
    <row r="199" spans="1:1" x14ac:dyDescent="0.25">
      <c r="A199" s="38">
        <v>175001</v>
      </c>
    </row>
    <row r="200" spans="1:1" x14ac:dyDescent="0.25">
      <c r="A200" s="38">
        <v>175897</v>
      </c>
    </row>
    <row r="201" spans="1:1" x14ac:dyDescent="0.25">
      <c r="A201" s="38">
        <v>176797</v>
      </c>
    </row>
    <row r="202" spans="1:1" x14ac:dyDescent="0.25">
      <c r="A202" s="38">
        <v>177700</v>
      </c>
    </row>
    <row r="203" spans="1:1" x14ac:dyDescent="0.25">
      <c r="A203" s="38">
        <v>178605</v>
      </c>
    </row>
    <row r="204" spans="1:1" x14ac:dyDescent="0.25">
      <c r="A204" s="38">
        <v>179514</v>
      </c>
    </row>
    <row r="205" spans="1:1" x14ac:dyDescent="0.25">
      <c r="A205" s="38">
        <v>180426</v>
      </c>
    </row>
    <row r="206" spans="1:1" x14ac:dyDescent="0.25">
      <c r="A206" s="38">
        <v>181340</v>
      </c>
    </row>
    <row r="207" spans="1:1" x14ac:dyDescent="0.25">
      <c r="A207" s="38">
        <v>182258</v>
      </c>
    </row>
    <row r="208" spans="1:1" x14ac:dyDescent="0.25">
      <c r="A208" s="38">
        <v>183179</v>
      </c>
    </row>
    <row r="209" spans="1:1" x14ac:dyDescent="0.25">
      <c r="A209" s="38">
        <v>184103</v>
      </c>
    </row>
    <row r="210" spans="1:1" x14ac:dyDescent="0.25">
      <c r="A210" s="38">
        <v>185030</v>
      </c>
    </row>
    <row r="211" spans="1:1" x14ac:dyDescent="0.25">
      <c r="A211" s="38">
        <v>185960</v>
      </c>
    </row>
    <row r="212" spans="1:1" x14ac:dyDescent="0.25">
      <c r="A212" s="38">
        <v>186893</v>
      </c>
    </row>
    <row r="213" spans="1:1" x14ac:dyDescent="0.25">
      <c r="A213" s="38">
        <v>187829</v>
      </c>
    </row>
    <row r="214" spans="1:1" x14ac:dyDescent="0.25">
      <c r="A214" s="38">
        <v>188769</v>
      </c>
    </row>
    <row r="215" spans="1:1" x14ac:dyDescent="0.25">
      <c r="A215" s="38">
        <v>189711</v>
      </c>
    </row>
    <row r="216" spans="1:1" x14ac:dyDescent="0.25">
      <c r="A216" s="38">
        <v>190657</v>
      </c>
    </row>
    <row r="217" spans="1:1" x14ac:dyDescent="0.25">
      <c r="A217" s="38">
        <v>191606</v>
      </c>
    </row>
    <row r="218" spans="1:1" x14ac:dyDescent="0.25">
      <c r="A218" s="38">
        <v>192558</v>
      </c>
    </row>
    <row r="219" spans="1:1" x14ac:dyDescent="0.25">
      <c r="A219" s="38">
        <v>193513</v>
      </c>
    </row>
    <row r="220" spans="1:1" x14ac:dyDescent="0.25">
      <c r="A220" s="38">
        <v>194471</v>
      </c>
    </row>
    <row r="221" spans="1:1" x14ac:dyDescent="0.25">
      <c r="A221" s="38">
        <v>195433</v>
      </c>
    </row>
    <row r="222" spans="1:1" x14ac:dyDescent="0.25">
      <c r="A222" s="38">
        <v>196397</v>
      </c>
    </row>
    <row r="223" spans="1:1" x14ac:dyDescent="0.25">
      <c r="A223" s="38">
        <v>197365</v>
      </c>
    </row>
    <row r="224" spans="1:1" x14ac:dyDescent="0.25">
      <c r="A224" s="38">
        <v>198337</v>
      </c>
    </row>
    <row r="225" spans="1:1" x14ac:dyDescent="0.25">
      <c r="A225" s="38">
        <v>199311</v>
      </c>
    </row>
    <row r="226" spans="1:1" x14ac:dyDescent="0.25">
      <c r="A226" s="38">
        <v>200289</v>
      </c>
    </row>
    <row r="227" spans="1:1" x14ac:dyDescent="0.25">
      <c r="A227" s="38">
        <v>201270</v>
      </c>
    </row>
    <row r="228" spans="1:1" x14ac:dyDescent="0.25">
      <c r="A228" s="38">
        <v>202254</v>
      </c>
    </row>
    <row r="229" spans="1:1" x14ac:dyDescent="0.25">
      <c r="A229" s="38">
        <v>203241</v>
      </c>
    </row>
    <row r="230" spans="1:1" x14ac:dyDescent="0.25">
      <c r="A230" s="38">
        <v>204232</v>
      </c>
    </row>
    <row r="231" spans="1:1" x14ac:dyDescent="0.25">
      <c r="A231" s="38">
        <v>205226</v>
      </c>
    </row>
    <row r="232" spans="1:1" x14ac:dyDescent="0.25">
      <c r="A232" s="38">
        <v>206224</v>
      </c>
    </row>
    <row r="233" spans="1:1" x14ac:dyDescent="0.25">
      <c r="A233" s="38">
        <v>207224</v>
      </c>
    </row>
    <row r="234" spans="1:1" x14ac:dyDescent="0.25">
      <c r="A234" s="38">
        <v>208228</v>
      </c>
    </row>
    <row r="235" spans="1:1" x14ac:dyDescent="0.25">
      <c r="A235" s="38">
        <v>209236</v>
      </c>
    </row>
    <row r="236" spans="1:1" x14ac:dyDescent="0.25">
      <c r="A236" s="38">
        <v>210246</v>
      </c>
    </row>
    <row r="237" spans="1:1" x14ac:dyDescent="0.25">
      <c r="A237" s="38">
        <v>211261</v>
      </c>
    </row>
    <row r="238" spans="1:1" x14ac:dyDescent="0.25">
      <c r="A238" s="38">
        <v>212278</v>
      </c>
    </row>
    <row r="239" spans="1:1" x14ac:dyDescent="0.25">
      <c r="A239" s="38">
        <v>213299</v>
      </c>
    </row>
    <row r="240" spans="1:1" x14ac:dyDescent="0.25">
      <c r="A240" s="38">
        <v>214323</v>
      </c>
    </row>
    <row r="241" spans="1:1" x14ac:dyDescent="0.25">
      <c r="A241" s="38">
        <v>215351</v>
      </c>
    </row>
    <row r="242" spans="1:1" x14ac:dyDescent="0.25">
      <c r="A242" s="38">
        <v>216382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7440-B7D7-441F-87D5-0EE941E741C3}">
  <dimension ref="A1:Z267"/>
  <sheetViews>
    <sheetView topLeftCell="J211" zoomScale="62" zoomScaleNormal="47" workbookViewId="0">
      <selection activeCell="N267" sqref="N267"/>
    </sheetView>
  </sheetViews>
  <sheetFormatPr defaultRowHeight="15" x14ac:dyDescent="0.25"/>
  <cols>
    <col min="1" max="1" width="20.140625" customWidth="1"/>
    <col min="2" max="2" width="16.42578125" bestFit="1" customWidth="1"/>
    <col min="3" max="3" width="26.140625" bestFit="1" customWidth="1"/>
    <col min="4" max="4" width="48" bestFit="1" customWidth="1"/>
    <col min="5" max="5" width="23.7109375" bestFit="1" customWidth="1"/>
    <col min="6" max="6" width="25.7109375" bestFit="1" customWidth="1"/>
    <col min="7" max="7" width="21.7109375" bestFit="1" customWidth="1"/>
    <col min="8" max="8" width="28.5703125" bestFit="1" customWidth="1"/>
    <col min="9" max="9" width="33.28515625" bestFit="1" customWidth="1"/>
    <col min="10" max="10" width="46.42578125" bestFit="1" customWidth="1"/>
    <col min="11" max="11" width="66.42578125" bestFit="1" customWidth="1"/>
    <col min="12" max="12" width="32.140625" bestFit="1" customWidth="1"/>
    <col min="13" max="13" width="25.140625" bestFit="1" customWidth="1"/>
    <col min="14" max="14" width="40.5703125" bestFit="1" customWidth="1"/>
    <col min="15" max="15" width="12" bestFit="1" customWidth="1"/>
    <col min="16" max="16" width="13.7109375" bestFit="1" customWidth="1"/>
    <col min="18" max="18" width="40.7109375" bestFit="1" customWidth="1"/>
    <col min="19" max="19" width="13.28515625" bestFit="1" customWidth="1"/>
    <col min="20" max="20" width="13.7109375" bestFit="1" customWidth="1"/>
    <col min="23" max="23" width="20.28515625" bestFit="1" customWidth="1"/>
    <col min="24" max="24" width="18.85546875" bestFit="1" customWidth="1"/>
    <col min="25" max="25" width="20.28515625" bestFit="1" customWidth="1"/>
    <col min="26" max="26" width="19.42578125" bestFit="1" customWidth="1"/>
  </cols>
  <sheetData>
    <row r="1" spans="1:26" x14ac:dyDescent="0.25">
      <c r="A1" t="s">
        <v>2</v>
      </c>
      <c r="B1">
        <v>1500000</v>
      </c>
      <c r="C1" t="s">
        <v>0</v>
      </c>
      <c r="H1" s="12"/>
      <c r="I1" s="12"/>
      <c r="J1" s="13"/>
      <c r="K1" s="9"/>
      <c r="L1" s="9"/>
    </row>
    <row r="2" spans="1:26" x14ac:dyDescent="0.25">
      <c r="B2">
        <f>B1/12</f>
        <v>125000</v>
      </c>
      <c r="C2" t="s">
        <v>1</v>
      </c>
      <c r="H2" s="12"/>
    </row>
    <row r="3" spans="1:26" x14ac:dyDescent="0.25">
      <c r="H3" s="12"/>
    </row>
    <row r="4" spans="1:26" x14ac:dyDescent="0.25">
      <c r="A4" s="1"/>
      <c r="B4" s="1" t="s">
        <v>11</v>
      </c>
      <c r="C4" s="1" t="s">
        <v>8</v>
      </c>
      <c r="D4" s="1" t="s">
        <v>7</v>
      </c>
      <c r="H4" s="12"/>
    </row>
    <row r="5" spans="1:26" x14ac:dyDescent="0.25">
      <c r="A5" s="1" t="s">
        <v>63</v>
      </c>
      <c r="B5" s="1"/>
      <c r="C5" s="1"/>
      <c r="D5" s="1"/>
      <c r="H5" s="12"/>
      <c r="I5" s="12"/>
      <c r="J5" s="11"/>
      <c r="P5" s="8"/>
      <c r="Q5" s="10"/>
    </row>
    <row r="6" spans="1:26" x14ac:dyDescent="0.25">
      <c r="A6" s="6" t="s">
        <v>4</v>
      </c>
      <c r="B6" s="1">
        <v>100000</v>
      </c>
      <c r="C6" s="1" t="s">
        <v>10</v>
      </c>
      <c r="D6" s="1" t="s">
        <v>5</v>
      </c>
      <c r="F6" s="3" t="s">
        <v>22</v>
      </c>
      <c r="H6" s="12"/>
      <c r="I6" s="12"/>
      <c r="J6" s="11"/>
      <c r="P6" s="8"/>
      <c r="Q6" s="10"/>
    </row>
    <row r="7" spans="1:26" ht="75" x14ac:dyDescent="0.25">
      <c r="A7" s="5" t="s">
        <v>6</v>
      </c>
      <c r="B7" s="1">
        <v>1000000</v>
      </c>
      <c r="C7" s="1" t="s">
        <v>9</v>
      </c>
      <c r="D7" s="1" t="s">
        <v>23</v>
      </c>
      <c r="F7" s="4" t="s">
        <v>24</v>
      </c>
      <c r="H7" s="12"/>
      <c r="I7" s="12"/>
      <c r="K7" s="11" t="s">
        <v>56</v>
      </c>
      <c r="M7" t="s">
        <v>42</v>
      </c>
      <c r="O7" t="s">
        <v>45</v>
      </c>
      <c r="S7" t="s">
        <v>45</v>
      </c>
      <c r="Y7" t="s">
        <v>35</v>
      </c>
      <c r="Z7" t="s">
        <v>36</v>
      </c>
    </row>
    <row r="8" spans="1:26" x14ac:dyDescent="0.25">
      <c r="A8" s="1" t="s">
        <v>64</v>
      </c>
      <c r="B8" s="1">
        <v>600000</v>
      </c>
      <c r="C8" s="1" t="s">
        <v>34</v>
      </c>
      <c r="D8" s="1" t="s">
        <v>13</v>
      </c>
      <c r="H8" s="12" t="s">
        <v>62</v>
      </c>
      <c r="I8" s="12"/>
      <c r="J8" s="11">
        <v>1</v>
      </c>
      <c r="K8">
        <v>600000</v>
      </c>
      <c r="L8">
        <v>600000</v>
      </c>
      <c r="M8">
        <f t="shared" ref="M8:M17" si="0">(1+0.079)/(1+Y8)-1</f>
        <v>3.7209302325580396E-3</v>
      </c>
      <c r="N8">
        <f>M8/12</f>
        <v>3.1007751937983663E-4</v>
      </c>
      <c r="O8" t="s">
        <v>46</v>
      </c>
      <c r="P8">
        <v>12</v>
      </c>
      <c r="S8" t="s">
        <v>46</v>
      </c>
      <c r="T8">
        <v>12</v>
      </c>
      <c r="X8">
        <v>2023</v>
      </c>
      <c r="Y8" s="37">
        <v>7.4999999999999997E-2</v>
      </c>
      <c r="Z8" s="37">
        <f t="shared" ref="Z8:Z28" si="1">Y8/12</f>
        <v>6.2499999999999995E-3</v>
      </c>
    </row>
    <row r="9" spans="1:26" x14ac:dyDescent="0.25">
      <c r="G9">
        <v>1</v>
      </c>
      <c r="H9" s="12">
        <f>((1+0.3)/(1+Y8)-1)/12</f>
        <v>1.7441860465116293E-2</v>
      </c>
      <c r="I9" s="12"/>
      <c r="J9" s="11">
        <v>2</v>
      </c>
      <c r="K9" s="8">
        <f>K8*(1+M9)</f>
        <v>605046.72897196258</v>
      </c>
      <c r="L9">
        <v>600000</v>
      </c>
      <c r="M9">
        <f t="shared" si="0"/>
        <v>8.4112149532709068E-3</v>
      </c>
      <c r="N9">
        <f t="shared" ref="N9:N17" si="2">M9/12</f>
        <v>7.009345794392422E-4</v>
      </c>
      <c r="O9" t="s">
        <v>47</v>
      </c>
      <c r="P9">
        <v>12</v>
      </c>
      <c r="S9" t="s">
        <v>47</v>
      </c>
      <c r="T9">
        <v>12</v>
      </c>
      <c r="X9">
        <v>2024</v>
      </c>
      <c r="Y9" s="37">
        <f t="shared" ref="Y9:Y15" si="3">Y8-0.005</f>
        <v>6.9999999999999993E-2</v>
      </c>
      <c r="Z9" s="37">
        <f t="shared" si="1"/>
        <v>5.8333333333333327E-3</v>
      </c>
    </row>
    <row r="10" spans="1:26" x14ac:dyDescent="0.25">
      <c r="A10" t="s">
        <v>14</v>
      </c>
      <c r="G10">
        <v>2</v>
      </c>
      <c r="H10" s="12">
        <f>((1+0.3)/(1+Y9)-1)/12</f>
        <v>1.7912772585669774E-2</v>
      </c>
      <c r="I10" s="12"/>
      <c r="J10" s="11">
        <v>3</v>
      </c>
      <c r="K10" s="8">
        <f t="shared" ref="K10:K17" si="4">K9*(1+M10)</f>
        <v>613000.39489272085</v>
      </c>
      <c r="L10">
        <v>600000</v>
      </c>
      <c r="M10">
        <f t="shared" si="0"/>
        <v>1.3145539906103343E-2</v>
      </c>
      <c r="N10">
        <f t="shared" si="2"/>
        <v>1.0954616588419452E-3</v>
      </c>
      <c r="O10" t="s">
        <v>40</v>
      </c>
      <c r="P10">
        <v>10</v>
      </c>
      <c r="S10" t="s">
        <v>40</v>
      </c>
      <c r="T10">
        <v>10</v>
      </c>
      <c r="X10">
        <v>2025</v>
      </c>
      <c r="Y10" s="37">
        <f t="shared" si="3"/>
        <v>6.4999999999999988E-2</v>
      </c>
      <c r="Z10" s="37">
        <f t="shared" si="1"/>
        <v>5.416666666666666E-3</v>
      </c>
    </row>
    <row r="11" spans="1:26" x14ac:dyDescent="0.25">
      <c r="A11" t="s">
        <v>15</v>
      </c>
      <c r="B11" t="s">
        <v>16</v>
      </c>
      <c r="C11" t="s">
        <v>17</v>
      </c>
      <c r="D11" t="s">
        <v>18</v>
      </c>
      <c r="E11" s="2"/>
      <c r="H11" s="12"/>
      <c r="I11" s="12"/>
      <c r="J11" s="11">
        <v>4</v>
      </c>
      <c r="K11" s="8">
        <f t="shared" si="4"/>
        <v>623988.13782004314</v>
      </c>
      <c r="L11">
        <v>600000</v>
      </c>
      <c r="M11">
        <f t="shared" si="0"/>
        <v>1.7924528301886733E-2</v>
      </c>
      <c r="N11">
        <f t="shared" si="2"/>
        <v>1.4937106918238945E-3</v>
      </c>
      <c r="O11" t="s">
        <v>39</v>
      </c>
      <c r="P11" s="14">
        <f>K18</f>
        <v>6600816.0213807989</v>
      </c>
      <c r="S11" t="s">
        <v>39</v>
      </c>
      <c r="T11" s="14">
        <f>L18</f>
        <v>6000000</v>
      </c>
      <c r="X11">
        <v>2026</v>
      </c>
      <c r="Y11" s="37">
        <f t="shared" si="3"/>
        <v>5.9999999999999991E-2</v>
      </c>
      <c r="Z11" s="37">
        <f t="shared" si="1"/>
        <v>4.9999999999999992E-3</v>
      </c>
    </row>
    <row r="12" spans="1:26" x14ac:dyDescent="0.25">
      <c r="J12" s="11">
        <v>5</v>
      </c>
      <c r="K12" s="8">
        <f t="shared" si="4"/>
        <v>638183.1286330109</v>
      </c>
      <c r="L12">
        <v>600000</v>
      </c>
      <c r="M12">
        <f t="shared" si="0"/>
        <v>2.274881516587679E-2</v>
      </c>
      <c r="N12">
        <f t="shared" si="2"/>
        <v>1.8957345971563992E-3</v>
      </c>
      <c r="O12" t="s">
        <v>48</v>
      </c>
      <c r="P12">
        <f>K20</f>
        <v>3.1007751937983663E-4</v>
      </c>
      <c r="S12" t="s">
        <v>48</v>
      </c>
      <c r="T12">
        <f>K20</f>
        <v>3.1007751937983663E-4</v>
      </c>
      <c r="X12">
        <v>2027</v>
      </c>
      <c r="Y12" s="37">
        <f t="shared" si="3"/>
        <v>5.4999999999999993E-2</v>
      </c>
      <c r="Z12" s="37">
        <f t="shared" si="1"/>
        <v>4.5833333333333325E-3</v>
      </c>
    </row>
    <row r="13" spans="1:26" x14ac:dyDescent="0.25">
      <c r="A13" t="s">
        <v>20</v>
      </c>
      <c r="J13" s="11">
        <v>6</v>
      </c>
      <c r="K13" s="8">
        <f t="shared" si="4"/>
        <v>655809.13885239873</v>
      </c>
      <c r="L13">
        <v>600000</v>
      </c>
      <c r="M13">
        <f t="shared" si="0"/>
        <v>2.7619047619047432E-2</v>
      </c>
      <c r="N13">
        <f t="shared" si="2"/>
        <v>2.3015873015872859E-3</v>
      </c>
      <c r="O13" s="16" t="s">
        <v>49</v>
      </c>
      <c r="P13" s="15">
        <f>P11*P12/(1-(1+P12)^(-P8*P10))</f>
        <v>56045.055679423298</v>
      </c>
      <c r="S13" s="16" t="s">
        <v>49</v>
      </c>
      <c r="T13" s="15">
        <f>T11*T12/(1-(1+T12)^(-T8*T10))</f>
        <v>50943.751952383107</v>
      </c>
      <c r="X13">
        <v>2028</v>
      </c>
      <c r="Y13" s="37">
        <f t="shared" si="3"/>
        <v>4.9999999999999996E-2</v>
      </c>
      <c r="Z13" s="37">
        <f t="shared" si="1"/>
        <v>4.1666666666666666E-3</v>
      </c>
    </row>
    <row r="14" spans="1:26" x14ac:dyDescent="0.25">
      <c r="A14" t="s">
        <v>65</v>
      </c>
      <c r="J14" s="11">
        <v>7</v>
      </c>
      <c r="K14" s="8">
        <f t="shared" si="4"/>
        <v>677146.46968587395</v>
      </c>
      <c r="L14">
        <v>600000</v>
      </c>
      <c r="M14">
        <f t="shared" si="0"/>
        <v>3.2535885167464196E-2</v>
      </c>
      <c r="N14">
        <f t="shared" si="2"/>
        <v>2.7113237639553498E-3</v>
      </c>
      <c r="X14">
        <v>2029</v>
      </c>
      <c r="Y14" s="37">
        <f t="shared" si="3"/>
        <v>4.4999999999999998E-2</v>
      </c>
      <c r="Z14" s="37">
        <f t="shared" si="1"/>
        <v>3.7499999999999999E-3</v>
      </c>
    </row>
    <row r="15" spans="1:26" x14ac:dyDescent="0.25">
      <c r="J15" s="11">
        <v>8</v>
      </c>
      <c r="K15" s="8">
        <f t="shared" si="4"/>
        <v>702539.46229909419</v>
      </c>
      <c r="L15">
        <v>600000</v>
      </c>
      <c r="M15">
        <f t="shared" si="0"/>
        <v>3.7499999999999867E-2</v>
      </c>
      <c r="N15">
        <f t="shared" si="2"/>
        <v>3.1249999999999889E-3</v>
      </c>
      <c r="X15">
        <v>2030</v>
      </c>
      <c r="Y15" s="37">
        <f t="shared" si="3"/>
        <v>0.04</v>
      </c>
      <c r="Z15" s="37">
        <f t="shared" si="1"/>
        <v>3.3333333333333335E-3</v>
      </c>
    </row>
    <row r="16" spans="1:26" x14ac:dyDescent="0.25">
      <c r="J16" s="11">
        <v>9</v>
      </c>
      <c r="K16" s="8">
        <f t="shared" si="4"/>
        <v>728884.69213531015</v>
      </c>
      <c r="L16">
        <v>600000</v>
      </c>
      <c r="M16">
        <f t="shared" si="0"/>
        <v>3.7499999999999867E-2</v>
      </c>
      <c r="N16">
        <f t="shared" si="2"/>
        <v>3.1249999999999889E-3</v>
      </c>
      <c r="X16">
        <v>2031</v>
      </c>
      <c r="Y16" s="37">
        <f t="shared" ref="Y16:Y28" si="5">Y15</f>
        <v>0.04</v>
      </c>
      <c r="Z16" s="37">
        <f t="shared" si="1"/>
        <v>3.3333333333333335E-3</v>
      </c>
    </row>
    <row r="17" spans="1:26" x14ac:dyDescent="0.25">
      <c r="A17" t="s">
        <v>25</v>
      </c>
      <c r="J17" s="11">
        <v>10</v>
      </c>
      <c r="K17" s="8">
        <f t="shared" si="4"/>
        <v>756217.86809038417</v>
      </c>
      <c r="L17">
        <v>600000</v>
      </c>
      <c r="M17">
        <f t="shared" si="0"/>
        <v>3.7499999999999867E-2</v>
      </c>
      <c r="N17">
        <f t="shared" si="2"/>
        <v>3.1249999999999889E-3</v>
      </c>
      <c r="X17">
        <v>2032</v>
      </c>
      <c r="Y17" s="37">
        <f t="shared" si="5"/>
        <v>0.04</v>
      </c>
      <c r="Z17" s="37">
        <f t="shared" si="1"/>
        <v>3.3333333333333335E-3</v>
      </c>
    </row>
    <row r="18" spans="1:26" x14ac:dyDescent="0.25">
      <c r="A18" t="s">
        <v>27</v>
      </c>
      <c r="J18" t="s">
        <v>41</v>
      </c>
      <c r="K18" s="14">
        <f>SUM(K8:K17)</f>
        <v>6600816.0213807989</v>
      </c>
      <c r="L18" s="14">
        <f>SUM(L8:L17)</f>
        <v>6000000</v>
      </c>
      <c r="X18">
        <v>2033</v>
      </c>
      <c r="Y18" s="37">
        <f t="shared" si="5"/>
        <v>0.04</v>
      </c>
      <c r="Z18" s="37">
        <f t="shared" si="1"/>
        <v>3.3333333333333335E-3</v>
      </c>
    </row>
    <row r="19" spans="1:26" x14ac:dyDescent="0.25">
      <c r="A19" t="s">
        <v>26</v>
      </c>
      <c r="J19" t="s">
        <v>42</v>
      </c>
      <c r="K19">
        <f>(1+0.079)/(1+0.075)-1</f>
        <v>3.7209302325580396E-3</v>
      </c>
      <c r="X19">
        <v>2034</v>
      </c>
      <c r="Y19" s="37">
        <f t="shared" si="5"/>
        <v>0.04</v>
      </c>
      <c r="Z19" s="37">
        <f t="shared" si="1"/>
        <v>3.3333333333333335E-3</v>
      </c>
    </row>
    <row r="20" spans="1:26" x14ac:dyDescent="0.25">
      <c r="A20" t="s">
        <v>28</v>
      </c>
      <c r="J20" t="s">
        <v>44</v>
      </c>
      <c r="K20">
        <f>K19/12</f>
        <v>3.1007751937983663E-4</v>
      </c>
      <c r="X20">
        <v>2035</v>
      </c>
      <c r="Y20" s="37">
        <f t="shared" si="5"/>
        <v>0.04</v>
      </c>
      <c r="Z20" s="37">
        <f t="shared" si="1"/>
        <v>3.3333333333333335E-3</v>
      </c>
    </row>
    <row r="21" spans="1:26" x14ac:dyDescent="0.25">
      <c r="X21">
        <v>2036</v>
      </c>
      <c r="Y21" s="37">
        <f t="shared" si="5"/>
        <v>0.04</v>
      </c>
      <c r="Z21" s="37">
        <f t="shared" si="1"/>
        <v>3.3333333333333335E-3</v>
      </c>
    </row>
    <row r="22" spans="1:26" x14ac:dyDescent="0.25">
      <c r="A22" t="s">
        <v>29</v>
      </c>
      <c r="X22">
        <v>2037</v>
      </c>
      <c r="Y22" s="37">
        <f t="shared" si="5"/>
        <v>0.04</v>
      </c>
      <c r="Z22" s="37">
        <f t="shared" si="1"/>
        <v>3.3333333333333335E-3</v>
      </c>
    </row>
    <row r="23" spans="1:26" x14ac:dyDescent="0.25">
      <c r="X23">
        <v>2038</v>
      </c>
      <c r="Y23" s="37">
        <f t="shared" si="5"/>
        <v>0.04</v>
      </c>
      <c r="Z23" s="37">
        <f t="shared" si="1"/>
        <v>3.3333333333333335E-3</v>
      </c>
    </row>
    <row r="24" spans="1:26" x14ac:dyDescent="0.25">
      <c r="B24" t="s">
        <v>37</v>
      </c>
      <c r="C24" t="s">
        <v>38</v>
      </c>
      <c r="D24" t="s">
        <v>30</v>
      </c>
      <c r="E24" t="s">
        <v>33</v>
      </c>
      <c r="F24" t="s">
        <v>31</v>
      </c>
      <c r="G24" t="s">
        <v>32</v>
      </c>
      <c r="H24" t="s">
        <v>54</v>
      </c>
      <c r="I24" t="s">
        <v>55</v>
      </c>
      <c r="J24" t="s">
        <v>43</v>
      </c>
      <c r="K24" t="s">
        <v>53</v>
      </c>
      <c r="M24" t="s">
        <v>57</v>
      </c>
      <c r="N24" t="s">
        <v>52</v>
      </c>
      <c r="X24">
        <v>2039</v>
      </c>
      <c r="Y24" s="37">
        <f t="shared" si="5"/>
        <v>0.04</v>
      </c>
      <c r="Z24" s="37">
        <f t="shared" si="1"/>
        <v>3.3333333333333335E-3</v>
      </c>
    </row>
    <row r="25" spans="1:26" x14ac:dyDescent="0.25">
      <c r="A25" s="7">
        <v>45231</v>
      </c>
      <c r="B25">
        <v>125000</v>
      </c>
      <c r="C25">
        <f>B25</f>
        <v>125000</v>
      </c>
      <c r="D25">
        <v>100000</v>
      </c>
      <c r="E25" s="8">
        <f>B25-D25</f>
        <v>25000</v>
      </c>
      <c r="F25" s="8">
        <v>1000000</v>
      </c>
      <c r="G25" s="8">
        <f>H9*F25</f>
        <v>17441.860465116293</v>
      </c>
      <c r="H25" s="8">
        <f>I25-G25</f>
        <v>7558.1395348837068</v>
      </c>
      <c r="I25" s="8">
        <f>E25</f>
        <v>25000</v>
      </c>
      <c r="J25">
        <v>0</v>
      </c>
      <c r="K25">
        <v>0</v>
      </c>
      <c r="M25">
        <v>0</v>
      </c>
      <c r="N25" s="23">
        <f t="shared" ref="N25:N88" si="6">J25-K25</f>
        <v>0</v>
      </c>
      <c r="X25">
        <v>2040</v>
      </c>
      <c r="Y25" s="37">
        <f t="shared" si="5"/>
        <v>0.04</v>
      </c>
      <c r="Z25" s="37">
        <f t="shared" si="1"/>
        <v>3.3333333333333335E-3</v>
      </c>
    </row>
    <row r="26" spans="1:26" x14ac:dyDescent="0.25">
      <c r="A26" s="7">
        <v>45261</v>
      </c>
      <c r="B26">
        <v>125000</v>
      </c>
      <c r="C26" s="8">
        <f>C25*(1+E17)</f>
        <v>125000</v>
      </c>
      <c r="D26">
        <v>100000</v>
      </c>
      <c r="E26" s="8">
        <f t="shared" ref="E26:E89" si="7">B26-D26</f>
        <v>25000</v>
      </c>
      <c r="F26" s="8">
        <f>F25+G25-E25</f>
        <v>992441.86046511633</v>
      </c>
      <c r="G26" s="8">
        <f>H9*F26</f>
        <v>17310.032449972972</v>
      </c>
      <c r="H26" s="8">
        <f t="shared" ref="H26:H38" si="8">I26-G26</f>
        <v>7689.9675500270278</v>
      </c>
      <c r="I26" s="8">
        <f>E26</f>
        <v>25000</v>
      </c>
      <c r="J26">
        <v>0</v>
      </c>
      <c r="K26">
        <v>0</v>
      </c>
      <c r="M26">
        <v>0</v>
      </c>
      <c r="N26" s="23">
        <f t="shared" si="6"/>
        <v>0</v>
      </c>
      <c r="X26">
        <v>2041</v>
      </c>
      <c r="Y26" s="37">
        <f t="shared" si="5"/>
        <v>0.04</v>
      </c>
      <c r="Z26" s="37">
        <f t="shared" si="1"/>
        <v>3.3333333333333335E-3</v>
      </c>
    </row>
    <row r="27" spans="1:26" x14ac:dyDescent="0.25">
      <c r="A27" s="7">
        <v>45292</v>
      </c>
      <c r="B27">
        <v>125000</v>
      </c>
      <c r="C27" s="8">
        <f t="shared" ref="C27:C90" si="9">C26*(1+$F$17)</f>
        <v>125000</v>
      </c>
      <c r="D27">
        <v>100000</v>
      </c>
      <c r="E27" s="8">
        <f t="shared" si="7"/>
        <v>25000</v>
      </c>
      <c r="F27" s="8">
        <f>F26-H26</f>
        <v>984751.89291508927</v>
      </c>
      <c r="G27" s="8">
        <f>$H$10*F27</f>
        <v>17639.636711095827</v>
      </c>
      <c r="H27" s="8">
        <f t="shared" si="8"/>
        <v>7360.3632889041728</v>
      </c>
      <c r="I27" s="8">
        <f>E27</f>
        <v>25000</v>
      </c>
      <c r="J27">
        <v>0</v>
      </c>
      <c r="K27">
        <v>0</v>
      </c>
      <c r="M27">
        <v>0</v>
      </c>
      <c r="N27" s="23">
        <f t="shared" si="6"/>
        <v>0</v>
      </c>
      <c r="X27">
        <v>2042</v>
      </c>
      <c r="Y27" s="37">
        <f t="shared" si="5"/>
        <v>0.04</v>
      </c>
      <c r="Z27" s="37">
        <f t="shared" si="1"/>
        <v>3.3333333333333335E-3</v>
      </c>
    </row>
    <row r="28" spans="1:26" x14ac:dyDescent="0.25">
      <c r="A28" s="7">
        <v>45323</v>
      </c>
      <c r="B28">
        <v>125000</v>
      </c>
      <c r="C28" s="8">
        <f t="shared" si="9"/>
        <v>125000</v>
      </c>
      <c r="D28">
        <v>100000</v>
      </c>
      <c r="E28" s="8">
        <f t="shared" si="7"/>
        <v>25000</v>
      </c>
      <c r="F28" s="8">
        <f t="shared" ref="F28:F36" si="10">F27-H27</f>
        <v>977391.52962618507</v>
      </c>
      <c r="G28" s="8">
        <f t="shared" ref="G28:G38" si="11">$H$10*F28</f>
        <v>17507.792197353774</v>
      </c>
      <c r="H28" s="8">
        <f t="shared" si="8"/>
        <v>7492.2078026462259</v>
      </c>
      <c r="I28" s="8">
        <f t="shared" ref="I28:I35" si="12">E28</f>
        <v>25000</v>
      </c>
      <c r="J28">
        <v>0</v>
      </c>
      <c r="K28">
        <v>0</v>
      </c>
      <c r="M28">
        <v>0</v>
      </c>
      <c r="N28" s="23">
        <f t="shared" si="6"/>
        <v>0</v>
      </c>
      <c r="X28">
        <v>2043</v>
      </c>
      <c r="Y28" s="37">
        <f t="shared" si="5"/>
        <v>0.04</v>
      </c>
      <c r="Z28" s="37">
        <f t="shared" si="1"/>
        <v>3.3333333333333335E-3</v>
      </c>
    </row>
    <row r="29" spans="1:26" x14ac:dyDescent="0.25">
      <c r="A29" s="7">
        <v>45352</v>
      </c>
      <c r="B29">
        <v>125000</v>
      </c>
      <c r="C29" s="8">
        <f t="shared" si="9"/>
        <v>125000</v>
      </c>
      <c r="D29">
        <v>100000</v>
      </c>
      <c r="E29" s="8">
        <f t="shared" si="7"/>
        <v>25000</v>
      </c>
      <c r="F29" s="8">
        <f t="shared" si="10"/>
        <v>969899.32182353886</v>
      </c>
      <c r="G29" s="8">
        <f t="shared" si="11"/>
        <v>17373.585982820394</v>
      </c>
      <c r="H29" s="8">
        <f t="shared" si="8"/>
        <v>7626.4140171796062</v>
      </c>
      <c r="I29" s="8">
        <f t="shared" si="12"/>
        <v>25000</v>
      </c>
      <c r="J29">
        <v>0</v>
      </c>
      <c r="K29">
        <v>0</v>
      </c>
      <c r="M29">
        <v>0</v>
      </c>
      <c r="N29" s="23">
        <f t="shared" si="6"/>
        <v>0</v>
      </c>
    </row>
    <row r="30" spans="1:26" x14ac:dyDescent="0.25">
      <c r="A30" s="7">
        <v>45383</v>
      </c>
      <c r="B30">
        <v>125000</v>
      </c>
      <c r="C30" s="8">
        <f t="shared" si="9"/>
        <v>125000</v>
      </c>
      <c r="D30">
        <v>100000</v>
      </c>
      <c r="E30" s="8">
        <f t="shared" si="7"/>
        <v>25000</v>
      </c>
      <c r="F30" s="8">
        <f>F29-H29</f>
        <v>962272.90780635923</v>
      </c>
      <c r="G30" s="8">
        <f>$H$10*F30</f>
        <v>17236.97576288649</v>
      </c>
      <c r="H30" s="8">
        <f>I30-G30</f>
        <v>7763.02423711351</v>
      </c>
      <c r="I30" s="8">
        <f>E30</f>
        <v>25000</v>
      </c>
      <c r="J30">
        <v>0</v>
      </c>
      <c r="K30">
        <v>0</v>
      </c>
      <c r="M30">
        <v>0</v>
      </c>
      <c r="N30" s="23">
        <f t="shared" si="6"/>
        <v>0</v>
      </c>
    </row>
    <row r="31" spans="1:26" x14ac:dyDescent="0.25">
      <c r="A31" s="7">
        <v>45413</v>
      </c>
      <c r="B31">
        <v>125000</v>
      </c>
      <c r="C31" s="8">
        <f t="shared" si="9"/>
        <v>125000</v>
      </c>
      <c r="E31" s="8">
        <f t="shared" si="7"/>
        <v>125000</v>
      </c>
      <c r="F31" s="8">
        <f t="shared" si="10"/>
        <v>954509.88356924569</v>
      </c>
      <c r="G31" s="8">
        <f t="shared" si="11"/>
        <v>17097.918475150032</v>
      </c>
      <c r="H31" s="8">
        <f t="shared" si="8"/>
        <v>107902.08152484997</v>
      </c>
      <c r="I31" s="8">
        <f>E31</f>
        <v>125000</v>
      </c>
      <c r="J31">
        <v>0</v>
      </c>
      <c r="K31">
        <v>0</v>
      </c>
      <c r="M31">
        <v>0</v>
      </c>
      <c r="N31" s="23">
        <f t="shared" si="6"/>
        <v>0</v>
      </c>
    </row>
    <row r="32" spans="1:26" x14ac:dyDescent="0.25">
      <c r="A32" s="7">
        <v>45444</v>
      </c>
      <c r="B32">
        <v>125000</v>
      </c>
      <c r="C32" s="8">
        <f t="shared" si="9"/>
        <v>125000</v>
      </c>
      <c r="E32" s="8">
        <f>B32-D32</f>
        <v>125000</v>
      </c>
      <c r="F32" s="8">
        <f>F31-H31</f>
        <v>846607.80204439571</v>
      </c>
      <c r="G32" s="8">
        <f t="shared" si="11"/>
        <v>15165.093027274994</v>
      </c>
      <c r="H32" s="8">
        <f t="shared" si="8"/>
        <v>109834.906972725</v>
      </c>
      <c r="I32" s="8">
        <f>E32</f>
        <v>125000</v>
      </c>
      <c r="J32">
        <v>0</v>
      </c>
      <c r="K32">
        <v>0</v>
      </c>
      <c r="M32">
        <v>0</v>
      </c>
      <c r="N32" s="23">
        <f t="shared" si="6"/>
        <v>0</v>
      </c>
    </row>
    <row r="33" spans="1:14" x14ac:dyDescent="0.25">
      <c r="A33" s="7">
        <v>45474</v>
      </c>
      <c r="B33">
        <v>125000</v>
      </c>
      <c r="C33" s="8">
        <f t="shared" si="9"/>
        <v>125000</v>
      </c>
      <c r="E33" s="8">
        <f t="shared" si="7"/>
        <v>125000</v>
      </c>
      <c r="F33" s="8">
        <f>F32-H32</f>
        <v>736772.89507167065</v>
      </c>
      <c r="G33" s="8">
        <f t="shared" si="11"/>
        <v>13197.645316704375</v>
      </c>
      <c r="H33" s="8">
        <f t="shared" si="8"/>
        <v>111802.35468329562</v>
      </c>
      <c r="I33" s="8">
        <f>E33</f>
        <v>125000</v>
      </c>
      <c r="J33">
        <v>0</v>
      </c>
      <c r="K33">
        <v>0</v>
      </c>
      <c r="M33">
        <v>0</v>
      </c>
      <c r="N33" s="23">
        <f t="shared" si="6"/>
        <v>0</v>
      </c>
    </row>
    <row r="34" spans="1:14" x14ac:dyDescent="0.25">
      <c r="A34" s="7">
        <v>45505</v>
      </c>
      <c r="B34">
        <v>125000</v>
      </c>
      <c r="C34" s="8">
        <f t="shared" si="9"/>
        <v>125000</v>
      </c>
      <c r="E34" s="8">
        <f>B34-D34</f>
        <v>125000</v>
      </c>
      <c r="F34" s="8">
        <f t="shared" si="10"/>
        <v>624970.54038837506</v>
      </c>
      <c r="G34" s="8">
        <f t="shared" si="11"/>
        <v>11194.955162720109</v>
      </c>
      <c r="H34" s="8">
        <f>I34-G34</f>
        <v>113805.04483727989</v>
      </c>
      <c r="I34" s="8">
        <f>E34</f>
        <v>125000</v>
      </c>
      <c r="J34">
        <v>0</v>
      </c>
      <c r="K34">
        <v>0</v>
      </c>
      <c r="M34">
        <v>0</v>
      </c>
      <c r="N34" s="23">
        <f t="shared" si="6"/>
        <v>0</v>
      </c>
    </row>
    <row r="35" spans="1:14" s="16" customFormat="1" x14ac:dyDescent="0.25">
      <c r="A35" s="17">
        <v>45536</v>
      </c>
      <c r="B35" s="16">
        <v>125000</v>
      </c>
      <c r="C35" s="18">
        <f t="shared" si="9"/>
        <v>125000</v>
      </c>
      <c r="E35" s="18">
        <f t="shared" si="7"/>
        <v>125000</v>
      </c>
      <c r="F35" s="18">
        <f t="shared" si="10"/>
        <v>511165.49555109517</v>
      </c>
      <c r="G35" s="18">
        <f t="shared" si="11"/>
        <v>9156.3912754479625</v>
      </c>
      <c r="H35" s="18">
        <f t="shared" si="8"/>
        <v>115843.60872455203</v>
      </c>
      <c r="I35" s="18">
        <f t="shared" si="12"/>
        <v>125000</v>
      </c>
      <c r="J35" s="16">
        <v>0</v>
      </c>
      <c r="K35" s="15">
        <v>0</v>
      </c>
      <c r="L35" s="16" t="s">
        <v>50</v>
      </c>
      <c r="M35" s="34">
        <v>600000</v>
      </c>
      <c r="N35" s="30">
        <f t="shared" si="6"/>
        <v>0</v>
      </c>
    </row>
    <row r="36" spans="1:14" x14ac:dyDescent="0.25">
      <c r="A36" s="7">
        <v>45566</v>
      </c>
      <c r="B36">
        <v>125000</v>
      </c>
      <c r="C36" s="8">
        <f t="shared" si="9"/>
        <v>125000</v>
      </c>
      <c r="E36" s="8">
        <f t="shared" si="7"/>
        <v>125000</v>
      </c>
      <c r="F36" s="8">
        <f t="shared" si="10"/>
        <v>395321.88682654314</v>
      </c>
      <c r="G36" s="8">
        <f>$H$10*F36</f>
        <v>7081.3110568617503</v>
      </c>
      <c r="H36" s="8">
        <f t="shared" si="8"/>
        <v>117732.64243151034</v>
      </c>
      <c r="I36" s="8">
        <f>E36-K36</f>
        <v>124813.95348837209</v>
      </c>
      <c r="J36" s="14">
        <f>K36</f>
        <v>186.04651162790196</v>
      </c>
      <c r="K36" s="14">
        <f>M36*$N$8</f>
        <v>186.04651162790196</v>
      </c>
      <c r="M36" s="31">
        <v>600000</v>
      </c>
      <c r="N36" s="23">
        <f t="shared" si="6"/>
        <v>0</v>
      </c>
    </row>
    <row r="37" spans="1:14" x14ac:dyDescent="0.25">
      <c r="A37" s="7">
        <v>45597</v>
      </c>
      <c r="B37">
        <v>125000</v>
      </c>
      <c r="C37" s="8">
        <f t="shared" si="9"/>
        <v>125000</v>
      </c>
      <c r="E37" s="8">
        <f t="shared" si="7"/>
        <v>125000</v>
      </c>
      <c r="F37" s="8">
        <f>F36-H36</f>
        <v>277589.24439503282</v>
      </c>
      <c r="G37" s="8">
        <f>$H$10*F37</f>
        <v>4972.3930070761307</v>
      </c>
      <c r="H37" s="8">
        <f>I37-G37</f>
        <v>119841.56048129596</v>
      </c>
      <c r="I37" s="8">
        <f>E37-K37</f>
        <v>124813.95348837209</v>
      </c>
      <c r="J37" s="14">
        <f t="shared" ref="J37:J38" si="13">K37</f>
        <v>186.04651162790196</v>
      </c>
      <c r="K37" s="14">
        <f t="shared" ref="K37:K46" si="14">M37*$N$8</f>
        <v>186.04651162790196</v>
      </c>
      <c r="M37" s="31">
        <v>600000</v>
      </c>
      <c r="N37" s="23">
        <f t="shared" si="6"/>
        <v>0</v>
      </c>
    </row>
    <row r="38" spans="1:14" x14ac:dyDescent="0.25">
      <c r="A38" s="7">
        <v>45627</v>
      </c>
      <c r="B38">
        <v>125000</v>
      </c>
      <c r="C38" s="8">
        <f t="shared" si="9"/>
        <v>125000</v>
      </c>
      <c r="E38" s="8">
        <f t="shared" si="7"/>
        <v>125000</v>
      </c>
      <c r="F38" s="8">
        <f>F37-H37</f>
        <v>157747.68391373684</v>
      </c>
      <c r="G38" s="8">
        <f t="shared" si="11"/>
        <v>2825.6983878628857</v>
      </c>
      <c r="H38" s="8">
        <f t="shared" si="8"/>
        <v>121988.25510050921</v>
      </c>
      <c r="I38" s="8">
        <f>E38-K38</f>
        <v>124813.95348837209</v>
      </c>
      <c r="J38" s="14">
        <f t="shared" si="13"/>
        <v>186.04651162790196</v>
      </c>
      <c r="K38" s="14">
        <f t="shared" si="14"/>
        <v>186.04651162790196</v>
      </c>
      <c r="M38" s="31">
        <v>600000</v>
      </c>
      <c r="N38" s="23">
        <f t="shared" si="6"/>
        <v>0</v>
      </c>
    </row>
    <row r="39" spans="1:14" s="20" customFormat="1" x14ac:dyDescent="0.25">
      <c r="A39" s="19">
        <v>45658</v>
      </c>
      <c r="B39" s="20">
        <v>125000</v>
      </c>
      <c r="C39" s="21">
        <f t="shared" si="9"/>
        <v>125000</v>
      </c>
      <c r="E39" s="21">
        <f t="shared" si="7"/>
        <v>125000</v>
      </c>
      <c r="F39" s="21">
        <f>F38-H38</f>
        <v>35759.428813227627</v>
      </c>
      <c r="G39" s="21">
        <f>$H$10*F39</f>
        <v>640.5505161247936</v>
      </c>
      <c r="H39" s="21">
        <f>I39-G39</f>
        <v>35759.428813227627</v>
      </c>
      <c r="I39" s="21">
        <f>F39+G39</f>
        <v>36399.97932935242</v>
      </c>
      <c r="J39" s="22">
        <f>E39-I39</f>
        <v>88600.020670647587</v>
      </c>
      <c r="K39" s="22">
        <f t="shared" si="14"/>
        <v>186.04651162790196</v>
      </c>
      <c r="M39" s="33">
        <v>600000</v>
      </c>
      <c r="N39" s="24">
        <f t="shared" si="6"/>
        <v>88413.974159019679</v>
      </c>
    </row>
    <row r="40" spans="1:14" x14ac:dyDescent="0.25">
      <c r="A40" s="7">
        <v>45689</v>
      </c>
      <c r="B40">
        <v>125000</v>
      </c>
      <c r="C40" s="8">
        <f t="shared" si="9"/>
        <v>125000</v>
      </c>
      <c r="E40" s="8">
        <f t="shared" si="7"/>
        <v>125000</v>
      </c>
      <c r="F40" s="8">
        <f>F39-H39</f>
        <v>0</v>
      </c>
      <c r="G40" s="8">
        <f>$H$10*F40</f>
        <v>0</v>
      </c>
      <c r="H40" s="8">
        <f t="shared" ref="H40" si="15">I40-G40</f>
        <v>0</v>
      </c>
      <c r="I40" s="8">
        <f>F40+G40</f>
        <v>0</v>
      </c>
      <c r="J40" s="14">
        <f>E40-I40</f>
        <v>125000</v>
      </c>
      <c r="K40" s="14">
        <f t="shared" si="14"/>
        <v>186.04651162790196</v>
      </c>
      <c r="M40" s="31">
        <v>600000</v>
      </c>
      <c r="N40" s="23">
        <f t="shared" si="6"/>
        <v>124813.95348837209</v>
      </c>
    </row>
    <row r="41" spans="1:14" x14ac:dyDescent="0.25">
      <c r="A41" s="7">
        <v>45717</v>
      </c>
      <c r="B41">
        <v>125000</v>
      </c>
      <c r="C41" s="8">
        <f t="shared" si="9"/>
        <v>125000</v>
      </c>
      <c r="E41" s="8">
        <f t="shared" si="7"/>
        <v>125000</v>
      </c>
      <c r="F41" s="8"/>
      <c r="G41" s="8"/>
      <c r="H41" s="8"/>
      <c r="I41" s="8"/>
      <c r="J41" s="14">
        <f>E41-I41</f>
        <v>125000</v>
      </c>
      <c r="K41" s="14">
        <f t="shared" si="14"/>
        <v>186.04651162790196</v>
      </c>
      <c r="M41" s="31">
        <v>600000</v>
      </c>
      <c r="N41" s="23">
        <f t="shared" si="6"/>
        <v>124813.95348837209</v>
      </c>
    </row>
    <row r="42" spans="1:14" x14ac:dyDescent="0.25">
      <c r="A42" s="7">
        <v>45748</v>
      </c>
      <c r="B42">
        <v>125000</v>
      </c>
      <c r="C42" s="8">
        <f t="shared" si="9"/>
        <v>125000</v>
      </c>
      <c r="E42" s="8">
        <f t="shared" si="7"/>
        <v>125000</v>
      </c>
      <c r="F42" s="8"/>
      <c r="G42" s="8"/>
      <c r="H42" s="8"/>
      <c r="I42" s="8"/>
      <c r="J42" s="14">
        <f>E42-I42</f>
        <v>125000</v>
      </c>
      <c r="K42" s="14">
        <f t="shared" si="14"/>
        <v>186.04651162790196</v>
      </c>
      <c r="M42" s="31">
        <v>600000</v>
      </c>
      <c r="N42" s="23">
        <f t="shared" si="6"/>
        <v>124813.95348837209</v>
      </c>
    </row>
    <row r="43" spans="1:14" x14ac:dyDescent="0.25">
      <c r="A43" s="7">
        <v>45778</v>
      </c>
      <c r="B43">
        <v>125000</v>
      </c>
      <c r="C43" s="8">
        <f t="shared" si="9"/>
        <v>125000</v>
      </c>
      <c r="E43" s="8">
        <f t="shared" si="7"/>
        <v>125000</v>
      </c>
      <c r="F43" s="8"/>
      <c r="G43" s="8"/>
      <c r="H43" s="8"/>
      <c r="I43" s="8"/>
      <c r="J43" s="14">
        <f t="shared" ref="J43:J106" si="16">E43</f>
        <v>125000</v>
      </c>
      <c r="K43" s="14">
        <f t="shared" si="14"/>
        <v>186.04651162790196</v>
      </c>
      <c r="M43" s="31">
        <v>600000</v>
      </c>
      <c r="N43" s="23">
        <f t="shared" si="6"/>
        <v>124813.95348837209</v>
      </c>
    </row>
    <row r="44" spans="1:14" x14ac:dyDescent="0.25">
      <c r="A44" s="7">
        <v>45809</v>
      </c>
      <c r="B44">
        <v>125000</v>
      </c>
      <c r="C44" s="8">
        <f t="shared" si="9"/>
        <v>125000</v>
      </c>
      <c r="E44" s="8">
        <f t="shared" si="7"/>
        <v>125000</v>
      </c>
      <c r="F44" s="8"/>
      <c r="G44" s="8"/>
      <c r="H44" s="8"/>
      <c r="I44" s="8"/>
      <c r="J44" s="14">
        <f t="shared" si="16"/>
        <v>125000</v>
      </c>
      <c r="K44" s="14">
        <f t="shared" si="14"/>
        <v>186.04651162790196</v>
      </c>
      <c r="M44" s="31">
        <v>600000</v>
      </c>
      <c r="N44" s="23">
        <f t="shared" si="6"/>
        <v>124813.95348837209</v>
      </c>
    </row>
    <row r="45" spans="1:14" x14ac:dyDescent="0.25">
      <c r="A45" s="7">
        <v>45839</v>
      </c>
      <c r="B45">
        <v>125000</v>
      </c>
      <c r="C45" s="8">
        <f t="shared" si="9"/>
        <v>125000</v>
      </c>
      <c r="E45" s="8">
        <f t="shared" si="7"/>
        <v>125000</v>
      </c>
      <c r="F45" s="8"/>
      <c r="G45" s="8"/>
      <c r="H45" s="8"/>
      <c r="I45" s="8"/>
      <c r="J45" s="14">
        <f t="shared" si="16"/>
        <v>125000</v>
      </c>
      <c r="K45" s="14">
        <f t="shared" si="14"/>
        <v>186.04651162790196</v>
      </c>
      <c r="M45" s="31">
        <v>600000</v>
      </c>
      <c r="N45" s="23">
        <f t="shared" si="6"/>
        <v>124813.95348837209</v>
      </c>
    </row>
    <row r="46" spans="1:14" x14ac:dyDescent="0.25">
      <c r="A46" s="7">
        <v>45870</v>
      </c>
      <c r="B46">
        <v>125000</v>
      </c>
      <c r="C46" s="8">
        <f t="shared" si="9"/>
        <v>125000</v>
      </c>
      <c r="E46" s="8">
        <f t="shared" si="7"/>
        <v>125000</v>
      </c>
      <c r="F46" s="8"/>
      <c r="G46" s="8"/>
      <c r="H46" s="8"/>
      <c r="I46" s="8"/>
      <c r="J46" s="14">
        <f t="shared" si="16"/>
        <v>125000</v>
      </c>
      <c r="K46" s="14">
        <f t="shared" si="14"/>
        <v>186.04651162790196</v>
      </c>
      <c r="M46" s="31">
        <v>600000</v>
      </c>
      <c r="N46" s="23">
        <f t="shared" si="6"/>
        <v>124813.95348837209</v>
      </c>
    </row>
    <row r="47" spans="1:14" x14ac:dyDescent="0.25">
      <c r="A47" s="7">
        <v>45901</v>
      </c>
      <c r="B47">
        <v>125000</v>
      </c>
      <c r="C47" s="8">
        <f t="shared" si="9"/>
        <v>125000</v>
      </c>
      <c r="E47" s="8">
        <f t="shared" si="7"/>
        <v>125000</v>
      </c>
      <c r="F47" s="8"/>
      <c r="G47" s="8"/>
      <c r="H47" s="8"/>
      <c r="I47" s="8"/>
      <c r="J47" s="14">
        <f t="shared" si="16"/>
        <v>125000</v>
      </c>
      <c r="K47" s="14">
        <f>M47*$N$9</f>
        <v>841.12149532709066</v>
      </c>
      <c r="M47" s="32">
        <v>1200000</v>
      </c>
      <c r="N47" s="23">
        <f t="shared" si="6"/>
        <v>124158.8785046729</v>
      </c>
    </row>
    <row r="48" spans="1:14" x14ac:dyDescent="0.25">
      <c r="A48" s="7">
        <v>45931</v>
      </c>
      <c r="B48">
        <v>125000</v>
      </c>
      <c r="C48" s="8">
        <f t="shared" si="9"/>
        <v>125000</v>
      </c>
      <c r="E48" s="8">
        <f t="shared" si="7"/>
        <v>125000</v>
      </c>
      <c r="F48" s="8"/>
      <c r="G48" s="8"/>
      <c r="H48" s="8"/>
      <c r="I48" s="8"/>
      <c r="J48" s="14">
        <f t="shared" si="16"/>
        <v>125000</v>
      </c>
      <c r="K48" s="14">
        <f>M48*$N$9</f>
        <v>841.12149532709066</v>
      </c>
      <c r="M48" s="32">
        <v>1200000</v>
      </c>
      <c r="N48" s="23">
        <f t="shared" si="6"/>
        <v>124158.8785046729</v>
      </c>
    </row>
    <row r="49" spans="1:14" x14ac:dyDescent="0.25">
      <c r="A49" s="7">
        <v>45962</v>
      </c>
      <c r="B49">
        <v>125000</v>
      </c>
      <c r="C49" s="8">
        <f t="shared" si="9"/>
        <v>125000</v>
      </c>
      <c r="E49" s="8">
        <f t="shared" si="7"/>
        <v>125000</v>
      </c>
      <c r="F49" s="8"/>
      <c r="G49" s="8"/>
      <c r="H49" s="8"/>
      <c r="I49" s="8"/>
      <c r="J49" s="14">
        <f t="shared" si="16"/>
        <v>125000</v>
      </c>
      <c r="K49" s="14">
        <f t="shared" ref="K49:K58" si="17">M49*$N$9</f>
        <v>841.12149532709066</v>
      </c>
      <c r="M49" s="32">
        <v>1200000</v>
      </c>
      <c r="N49" s="23">
        <f t="shared" si="6"/>
        <v>124158.8785046729</v>
      </c>
    </row>
    <row r="50" spans="1:14" x14ac:dyDescent="0.25">
      <c r="A50" s="7">
        <v>45992</v>
      </c>
      <c r="B50">
        <v>125000</v>
      </c>
      <c r="C50" s="8">
        <f t="shared" si="9"/>
        <v>125000</v>
      </c>
      <c r="E50" s="8">
        <f t="shared" si="7"/>
        <v>125000</v>
      </c>
      <c r="J50" s="14">
        <f t="shared" si="16"/>
        <v>125000</v>
      </c>
      <c r="K50" s="14">
        <f t="shared" si="17"/>
        <v>841.12149532709066</v>
      </c>
      <c r="M50" s="32">
        <v>1200000</v>
      </c>
      <c r="N50" s="23">
        <f t="shared" si="6"/>
        <v>124158.8785046729</v>
      </c>
    </row>
    <row r="51" spans="1:14" x14ac:dyDescent="0.25">
      <c r="A51" s="7">
        <v>46023</v>
      </c>
      <c r="B51">
        <v>125000</v>
      </c>
      <c r="C51" s="8">
        <f t="shared" si="9"/>
        <v>125000</v>
      </c>
      <c r="E51" s="8">
        <f t="shared" si="7"/>
        <v>125000</v>
      </c>
      <c r="J51" s="14">
        <f t="shared" si="16"/>
        <v>125000</v>
      </c>
      <c r="K51" s="14">
        <f t="shared" si="17"/>
        <v>841.12149532709066</v>
      </c>
      <c r="M51" s="32">
        <v>1200000</v>
      </c>
      <c r="N51" s="23">
        <f t="shared" si="6"/>
        <v>124158.8785046729</v>
      </c>
    </row>
    <row r="52" spans="1:14" x14ac:dyDescent="0.25">
      <c r="A52" s="7">
        <v>46054</v>
      </c>
      <c r="B52">
        <v>125000</v>
      </c>
      <c r="C52" s="8">
        <f t="shared" si="9"/>
        <v>125000</v>
      </c>
      <c r="E52" s="8">
        <f t="shared" si="7"/>
        <v>125000</v>
      </c>
      <c r="J52" s="14">
        <f t="shared" si="16"/>
        <v>125000</v>
      </c>
      <c r="K52" s="14">
        <f t="shared" si="17"/>
        <v>841.12149532709066</v>
      </c>
      <c r="M52" s="32">
        <v>1200000</v>
      </c>
      <c r="N52" s="23">
        <f t="shared" si="6"/>
        <v>124158.8785046729</v>
      </c>
    </row>
    <row r="53" spans="1:14" x14ac:dyDescent="0.25">
      <c r="A53" s="7">
        <v>46082</v>
      </c>
      <c r="B53">
        <v>125000</v>
      </c>
      <c r="C53" s="8">
        <f t="shared" si="9"/>
        <v>125000</v>
      </c>
      <c r="E53" s="8">
        <f t="shared" si="7"/>
        <v>125000</v>
      </c>
      <c r="J53" s="14">
        <f t="shared" si="16"/>
        <v>125000</v>
      </c>
      <c r="K53" s="14">
        <f t="shared" si="17"/>
        <v>841.12149532709066</v>
      </c>
      <c r="M53" s="32">
        <v>1200000</v>
      </c>
      <c r="N53" s="23">
        <f t="shared" si="6"/>
        <v>124158.8785046729</v>
      </c>
    </row>
    <row r="54" spans="1:14" x14ac:dyDescent="0.25">
      <c r="A54" s="7">
        <v>46113</v>
      </c>
      <c r="B54">
        <v>125000</v>
      </c>
      <c r="C54" s="8">
        <f t="shared" si="9"/>
        <v>125000</v>
      </c>
      <c r="E54" s="8">
        <f t="shared" si="7"/>
        <v>125000</v>
      </c>
      <c r="J54" s="14">
        <f t="shared" si="16"/>
        <v>125000</v>
      </c>
      <c r="K54" s="14">
        <f t="shared" si="17"/>
        <v>841.12149532709066</v>
      </c>
      <c r="M54" s="32">
        <v>1200000</v>
      </c>
      <c r="N54" s="23">
        <f t="shared" si="6"/>
        <v>124158.8785046729</v>
      </c>
    </row>
    <row r="55" spans="1:14" x14ac:dyDescent="0.25">
      <c r="A55" s="7">
        <v>46143</v>
      </c>
      <c r="B55">
        <v>125000</v>
      </c>
      <c r="C55" s="8">
        <f t="shared" si="9"/>
        <v>125000</v>
      </c>
      <c r="E55" s="8">
        <f t="shared" si="7"/>
        <v>125000</v>
      </c>
      <c r="J55" s="14">
        <f t="shared" si="16"/>
        <v>125000</v>
      </c>
      <c r="K55" s="14">
        <f t="shared" si="17"/>
        <v>841.12149532709066</v>
      </c>
      <c r="M55" s="32">
        <v>1200000</v>
      </c>
      <c r="N55" s="23">
        <f t="shared" si="6"/>
        <v>124158.8785046729</v>
      </c>
    </row>
    <row r="56" spans="1:14" x14ac:dyDescent="0.25">
      <c r="A56" s="7">
        <v>46174</v>
      </c>
      <c r="B56">
        <v>125000</v>
      </c>
      <c r="C56" s="8">
        <f t="shared" si="9"/>
        <v>125000</v>
      </c>
      <c r="E56" s="8">
        <f t="shared" si="7"/>
        <v>125000</v>
      </c>
      <c r="J56" s="14">
        <f t="shared" si="16"/>
        <v>125000</v>
      </c>
      <c r="K56" s="14">
        <f t="shared" si="17"/>
        <v>841.12149532709066</v>
      </c>
      <c r="M56" s="32">
        <v>1200000</v>
      </c>
      <c r="N56" s="23">
        <f t="shared" si="6"/>
        <v>124158.8785046729</v>
      </c>
    </row>
    <row r="57" spans="1:14" x14ac:dyDescent="0.25">
      <c r="A57" s="7">
        <v>46204</v>
      </c>
      <c r="B57">
        <v>125000</v>
      </c>
      <c r="C57" s="8">
        <f t="shared" si="9"/>
        <v>125000</v>
      </c>
      <c r="E57" s="8">
        <f t="shared" si="7"/>
        <v>125000</v>
      </c>
      <c r="J57" s="14">
        <f t="shared" si="16"/>
        <v>125000</v>
      </c>
      <c r="K57" s="14">
        <f t="shared" si="17"/>
        <v>841.12149532709066</v>
      </c>
      <c r="M57" s="32">
        <v>1200000</v>
      </c>
      <c r="N57" s="23">
        <f t="shared" si="6"/>
        <v>124158.8785046729</v>
      </c>
    </row>
    <row r="58" spans="1:14" x14ac:dyDescent="0.25">
      <c r="A58" s="7">
        <v>46235</v>
      </c>
      <c r="B58">
        <v>125000</v>
      </c>
      <c r="C58" s="8">
        <f t="shared" si="9"/>
        <v>125000</v>
      </c>
      <c r="E58" s="8">
        <f t="shared" si="7"/>
        <v>125000</v>
      </c>
      <c r="J58" s="14">
        <f t="shared" si="16"/>
        <v>125000</v>
      </c>
      <c r="K58" s="14">
        <f t="shared" si="17"/>
        <v>841.12149532709066</v>
      </c>
      <c r="M58" s="32">
        <v>1200000</v>
      </c>
      <c r="N58" s="23">
        <f t="shared" si="6"/>
        <v>124158.8785046729</v>
      </c>
    </row>
    <row r="59" spans="1:14" x14ac:dyDescent="0.25">
      <c r="A59" s="7">
        <v>46266</v>
      </c>
      <c r="B59">
        <v>125000</v>
      </c>
      <c r="C59" s="8">
        <f t="shared" si="9"/>
        <v>125000</v>
      </c>
      <c r="E59" s="8">
        <f t="shared" si="7"/>
        <v>125000</v>
      </c>
      <c r="J59" s="14">
        <f t="shared" si="16"/>
        <v>125000</v>
      </c>
      <c r="K59" s="14">
        <f>M59*$N$10</f>
        <v>1971.8309859155015</v>
      </c>
      <c r="M59" s="32">
        <v>1800000</v>
      </c>
      <c r="N59" s="23">
        <f t="shared" si="6"/>
        <v>123028.1690140845</v>
      </c>
    </row>
    <row r="60" spans="1:14" x14ac:dyDescent="0.25">
      <c r="A60" s="7">
        <v>46296</v>
      </c>
      <c r="B60">
        <v>125000</v>
      </c>
      <c r="C60" s="8">
        <f t="shared" si="9"/>
        <v>125000</v>
      </c>
      <c r="E60" s="8">
        <f t="shared" si="7"/>
        <v>125000</v>
      </c>
      <c r="J60" s="14">
        <f t="shared" si="16"/>
        <v>125000</v>
      </c>
      <c r="K60" s="14">
        <f t="shared" ref="K60:K70" si="18">M60*$N$10</f>
        <v>1971.8309859155015</v>
      </c>
      <c r="M60" s="32">
        <v>1800000</v>
      </c>
      <c r="N60" s="23">
        <f t="shared" si="6"/>
        <v>123028.1690140845</v>
      </c>
    </row>
    <row r="61" spans="1:14" x14ac:dyDescent="0.25">
      <c r="A61" s="7">
        <v>46327</v>
      </c>
      <c r="B61">
        <v>125000</v>
      </c>
      <c r="C61" s="8">
        <f t="shared" si="9"/>
        <v>125000</v>
      </c>
      <c r="E61" s="8">
        <f t="shared" si="7"/>
        <v>125000</v>
      </c>
      <c r="J61" s="14">
        <f t="shared" si="16"/>
        <v>125000</v>
      </c>
      <c r="K61" s="14">
        <f t="shared" si="18"/>
        <v>1971.8309859155015</v>
      </c>
      <c r="M61" s="32">
        <v>1800000</v>
      </c>
      <c r="N61" s="23">
        <f t="shared" si="6"/>
        <v>123028.1690140845</v>
      </c>
    </row>
    <row r="62" spans="1:14" x14ac:dyDescent="0.25">
      <c r="A62" s="7">
        <v>46357</v>
      </c>
      <c r="B62">
        <v>125000</v>
      </c>
      <c r="C62" s="8">
        <f t="shared" si="9"/>
        <v>125000</v>
      </c>
      <c r="E62" s="8">
        <f t="shared" si="7"/>
        <v>125000</v>
      </c>
      <c r="J62" s="14">
        <f t="shared" si="16"/>
        <v>125000</v>
      </c>
      <c r="K62" s="14">
        <f t="shared" si="18"/>
        <v>1971.8309859155015</v>
      </c>
      <c r="M62" s="32">
        <v>1800000</v>
      </c>
      <c r="N62" s="23">
        <f t="shared" si="6"/>
        <v>123028.1690140845</v>
      </c>
    </row>
    <row r="63" spans="1:14" x14ac:dyDescent="0.25">
      <c r="A63" s="7">
        <v>46388</v>
      </c>
      <c r="B63">
        <v>125000</v>
      </c>
      <c r="C63" s="8">
        <f t="shared" si="9"/>
        <v>125000</v>
      </c>
      <c r="E63" s="8">
        <f t="shared" si="7"/>
        <v>125000</v>
      </c>
      <c r="J63" s="14">
        <f t="shared" si="16"/>
        <v>125000</v>
      </c>
      <c r="K63" s="14">
        <f t="shared" si="18"/>
        <v>1971.8309859155015</v>
      </c>
      <c r="M63" s="32">
        <v>1800000</v>
      </c>
      <c r="N63" s="23">
        <f t="shared" si="6"/>
        <v>123028.1690140845</v>
      </c>
    </row>
    <row r="64" spans="1:14" x14ac:dyDescent="0.25">
      <c r="A64" s="7">
        <v>46419</v>
      </c>
      <c r="B64">
        <v>125000</v>
      </c>
      <c r="C64" s="8">
        <f t="shared" si="9"/>
        <v>125000</v>
      </c>
      <c r="E64" s="8">
        <f t="shared" si="7"/>
        <v>125000</v>
      </c>
      <c r="J64" s="14">
        <f t="shared" si="16"/>
        <v>125000</v>
      </c>
      <c r="K64" s="14">
        <f t="shared" si="18"/>
        <v>1971.8309859155015</v>
      </c>
      <c r="M64" s="32">
        <v>1800000</v>
      </c>
      <c r="N64" s="23">
        <f t="shared" si="6"/>
        <v>123028.1690140845</v>
      </c>
    </row>
    <row r="65" spans="1:14" x14ac:dyDescent="0.25">
      <c r="A65" s="7">
        <v>46447</v>
      </c>
      <c r="B65">
        <v>125000</v>
      </c>
      <c r="C65" s="8">
        <f t="shared" si="9"/>
        <v>125000</v>
      </c>
      <c r="E65" s="8">
        <f t="shared" si="7"/>
        <v>125000</v>
      </c>
      <c r="J65" s="14">
        <f t="shared" si="16"/>
        <v>125000</v>
      </c>
      <c r="K65" s="14">
        <f t="shared" si="18"/>
        <v>1971.8309859155015</v>
      </c>
      <c r="M65" s="32">
        <v>1800000</v>
      </c>
      <c r="N65" s="23">
        <f t="shared" si="6"/>
        <v>123028.1690140845</v>
      </c>
    </row>
    <row r="66" spans="1:14" x14ac:dyDescent="0.25">
      <c r="A66" s="7">
        <v>46478</v>
      </c>
      <c r="B66">
        <v>125000</v>
      </c>
      <c r="C66" s="8">
        <f t="shared" si="9"/>
        <v>125000</v>
      </c>
      <c r="E66" s="8">
        <f t="shared" si="7"/>
        <v>125000</v>
      </c>
      <c r="J66" s="14">
        <f t="shared" si="16"/>
        <v>125000</v>
      </c>
      <c r="K66" s="14">
        <f t="shared" si="18"/>
        <v>1971.8309859155015</v>
      </c>
      <c r="M66" s="32">
        <v>1800000</v>
      </c>
      <c r="N66" s="23">
        <f t="shared" si="6"/>
        <v>123028.1690140845</v>
      </c>
    </row>
    <row r="67" spans="1:14" x14ac:dyDescent="0.25">
      <c r="A67" s="7">
        <v>46508</v>
      </c>
      <c r="B67">
        <v>125000</v>
      </c>
      <c r="C67" s="8">
        <f t="shared" si="9"/>
        <v>125000</v>
      </c>
      <c r="E67" s="8">
        <f t="shared" si="7"/>
        <v>125000</v>
      </c>
      <c r="J67" s="14">
        <f t="shared" si="16"/>
        <v>125000</v>
      </c>
      <c r="K67" s="14">
        <f t="shared" si="18"/>
        <v>1971.8309859155015</v>
      </c>
      <c r="M67" s="32">
        <v>1800000</v>
      </c>
      <c r="N67" s="23">
        <f t="shared" si="6"/>
        <v>123028.1690140845</v>
      </c>
    </row>
    <row r="68" spans="1:14" x14ac:dyDescent="0.25">
      <c r="A68" s="7">
        <v>46539</v>
      </c>
      <c r="B68">
        <v>125000</v>
      </c>
      <c r="C68" s="8">
        <f t="shared" si="9"/>
        <v>125000</v>
      </c>
      <c r="E68" s="8">
        <f t="shared" si="7"/>
        <v>125000</v>
      </c>
      <c r="J68" s="14">
        <f t="shared" si="16"/>
        <v>125000</v>
      </c>
      <c r="K68" s="14">
        <f t="shared" si="18"/>
        <v>1971.8309859155015</v>
      </c>
      <c r="M68" s="32">
        <v>1800000</v>
      </c>
      <c r="N68" s="23">
        <f t="shared" si="6"/>
        <v>123028.1690140845</v>
      </c>
    </row>
    <row r="69" spans="1:14" x14ac:dyDescent="0.25">
      <c r="A69" s="7">
        <v>46569</v>
      </c>
      <c r="B69">
        <v>125000</v>
      </c>
      <c r="C69" s="8">
        <f t="shared" si="9"/>
        <v>125000</v>
      </c>
      <c r="E69" s="8">
        <f t="shared" si="7"/>
        <v>125000</v>
      </c>
      <c r="J69" s="14">
        <f t="shared" si="16"/>
        <v>125000</v>
      </c>
      <c r="K69" s="14">
        <f t="shared" si="18"/>
        <v>1971.8309859155015</v>
      </c>
      <c r="M69" s="32">
        <v>1800000</v>
      </c>
      <c r="N69" s="23">
        <f t="shared" si="6"/>
        <v>123028.1690140845</v>
      </c>
    </row>
    <row r="70" spans="1:14" x14ac:dyDescent="0.25">
      <c r="A70" s="7">
        <v>46600</v>
      </c>
      <c r="B70">
        <v>125000</v>
      </c>
      <c r="C70" s="8">
        <f t="shared" si="9"/>
        <v>125000</v>
      </c>
      <c r="E70" s="8">
        <f t="shared" si="7"/>
        <v>125000</v>
      </c>
      <c r="J70" s="14">
        <f t="shared" si="16"/>
        <v>125000</v>
      </c>
      <c r="K70" s="14">
        <f t="shared" si="18"/>
        <v>1971.8309859155015</v>
      </c>
      <c r="M70" s="32">
        <v>1800000</v>
      </c>
      <c r="N70" s="23">
        <f t="shared" si="6"/>
        <v>123028.1690140845</v>
      </c>
    </row>
    <row r="71" spans="1:14" x14ac:dyDescent="0.25">
      <c r="A71" s="7">
        <v>46631</v>
      </c>
      <c r="B71">
        <v>125000</v>
      </c>
      <c r="C71" s="8">
        <f t="shared" si="9"/>
        <v>125000</v>
      </c>
      <c r="E71" s="8">
        <f t="shared" si="7"/>
        <v>125000</v>
      </c>
      <c r="J71" s="14">
        <f t="shared" si="16"/>
        <v>125000</v>
      </c>
      <c r="K71" s="14">
        <f>M71*$N$11</f>
        <v>3584.905660377347</v>
      </c>
      <c r="M71" s="32">
        <v>2400000</v>
      </c>
      <c r="N71" s="23">
        <f t="shared" si="6"/>
        <v>121415.09433962265</v>
      </c>
    </row>
    <row r="72" spans="1:14" x14ac:dyDescent="0.25">
      <c r="A72" s="7">
        <v>46661</v>
      </c>
      <c r="B72">
        <v>125000</v>
      </c>
      <c r="C72" s="8">
        <f t="shared" si="9"/>
        <v>125000</v>
      </c>
      <c r="E72" s="8">
        <f t="shared" si="7"/>
        <v>125000</v>
      </c>
      <c r="J72" s="14">
        <f t="shared" si="16"/>
        <v>125000</v>
      </c>
      <c r="K72" s="14">
        <f t="shared" ref="K72:K82" si="19">M72*$N$11</f>
        <v>3584.905660377347</v>
      </c>
      <c r="M72" s="32">
        <v>2400000</v>
      </c>
      <c r="N72" s="23">
        <f t="shared" si="6"/>
        <v>121415.09433962265</v>
      </c>
    </row>
    <row r="73" spans="1:14" x14ac:dyDescent="0.25">
      <c r="A73" s="7">
        <v>46692</v>
      </c>
      <c r="B73">
        <v>125000</v>
      </c>
      <c r="C73" s="8">
        <f t="shared" si="9"/>
        <v>125000</v>
      </c>
      <c r="E73" s="8">
        <f t="shared" si="7"/>
        <v>125000</v>
      </c>
      <c r="J73" s="14">
        <f t="shared" si="16"/>
        <v>125000</v>
      </c>
      <c r="K73" s="14">
        <f t="shared" si="19"/>
        <v>3584.905660377347</v>
      </c>
      <c r="M73" s="32">
        <v>2400000</v>
      </c>
      <c r="N73" s="23">
        <f t="shared" si="6"/>
        <v>121415.09433962265</v>
      </c>
    </row>
    <row r="74" spans="1:14" x14ac:dyDescent="0.25">
      <c r="A74" s="7">
        <v>46722</v>
      </c>
      <c r="B74">
        <v>125000</v>
      </c>
      <c r="C74" s="8">
        <f t="shared" si="9"/>
        <v>125000</v>
      </c>
      <c r="E74" s="8">
        <f t="shared" si="7"/>
        <v>125000</v>
      </c>
      <c r="J74" s="14">
        <f t="shared" si="16"/>
        <v>125000</v>
      </c>
      <c r="K74" s="14">
        <f t="shared" si="19"/>
        <v>3584.905660377347</v>
      </c>
      <c r="M74" s="32">
        <v>2400000</v>
      </c>
      <c r="N74" s="23">
        <f t="shared" si="6"/>
        <v>121415.09433962265</v>
      </c>
    </row>
    <row r="75" spans="1:14" x14ac:dyDescent="0.25">
      <c r="A75" s="7">
        <v>46753</v>
      </c>
      <c r="B75">
        <v>125000</v>
      </c>
      <c r="C75" s="8">
        <f t="shared" si="9"/>
        <v>125000</v>
      </c>
      <c r="E75" s="8">
        <f t="shared" si="7"/>
        <v>125000</v>
      </c>
      <c r="J75" s="14">
        <f t="shared" si="16"/>
        <v>125000</v>
      </c>
      <c r="K75" s="14">
        <f t="shared" si="19"/>
        <v>3584.905660377347</v>
      </c>
      <c r="M75" s="32">
        <v>2400000</v>
      </c>
      <c r="N75" s="23">
        <f t="shared" si="6"/>
        <v>121415.09433962265</v>
      </c>
    </row>
    <row r="76" spans="1:14" x14ac:dyDescent="0.25">
      <c r="A76" s="7">
        <v>46784</v>
      </c>
      <c r="B76">
        <v>125000</v>
      </c>
      <c r="C76" s="8">
        <f t="shared" si="9"/>
        <v>125000</v>
      </c>
      <c r="E76" s="8">
        <f t="shared" si="7"/>
        <v>125000</v>
      </c>
      <c r="J76" s="14">
        <f t="shared" si="16"/>
        <v>125000</v>
      </c>
      <c r="K76" s="14">
        <f t="shared" si="19"/>
        <v>3584.905660377347</v>
      </c>
      <c r="M76" s="32">
        <v>2400000</v>
      </c>
      <c r="N76" s="23">
        <f t="shared" si="6"/>
        <v>121415.09433962265</v>
      </c>
    </row>
    <row r="77" spans="1:14" x14ac:dyDescent="0.25">
      <c r="A77" s="7">
        <v>46813</v>
      </c>
      <c r="B77">
        <v>125000</v>
      </c>
      <c r="C77" s="8">
        <f t="shared" si="9"/>
        <v>125000</v>
      </c>
      <c r="E77" s="8">
        <f t="shared" si="7"/>
        <v>125000</v>
      </c>
      <c r="J77" s="14">
        <f t="shared" si="16"/>
        <v>125000</v>
      </c>
      <c r="K77" s="14">
        <f t="shared" si="19"/>
        <v>3584.905660377347</v>
      </c>
      <c r="M77" s="32">
        <v>2400000</v>
      </c>
      <c r="N77" s="23">
        <f t="shared" si="6"/>
        <v>121415.09433962265</v>
      </c>
    </row>
    <row r="78" spans="1:14" x14ac:dyDescent="0.25">
      <c r="A78" s="7">
        <v>46844</v>
      </c>
      <c r="B78">
        <v>125000</v>
      </c>
      <c r="C78" s="8">
        <f t="shared" si="9"/>
        <v>125000</v>
      </c>
      <c r="E78" s="8">
        <f t="shared" si="7"/>
        <v>125000</v>
      </c>
      <c r="J78" s="14">
        <f t="shared" si="16"/>
        <v>125000</v>
      </c>
      <c r="K78" s="14">
        <f t="shared" si="19"/>
        <v>3584.905660377347</v>
      </c>
      <c r="M78" s="32">
        <v>2400000</v>
      </c>
      <c r="N78" s="23">
        <f t="shared" si="6"/>
        <v>121415.09433962265</v>
      </c>
    </row>
    <row r="79" spans="1:14" x14ac:dyDescent="0.25">
      <c r="A79" s="7">
        <v>46874</v>
      </c>
      <c r="B79">
        <v>125000</v>
      </c>
      <c r="C79" s="8">
        <f t="shared" si="9"/>
        <v>125000</v>
      </c>
      <c r="E79" s="8">
        <f t="shared" si="7"/>
        <v>125000</v>
      </c>
      <c r="J79" s="14">
        <f t="shared" si="16"/>
        <v>125000</v>
      </c>
      <c r="K79" s="14">
        <f t="shared" si="19"/>
        <v>3584.905660377347</v>
      </c>
      <c r="M79" s="32">
        <v>2400000</v>
      </c>
      <c r="N79" s="23">
        <f t="shared" si="6"/>
        <v>121415.09433962265</v>
      </c>
    </row>
    <row r="80" spans="1:14" x14ac:dyDescent="0.25">
      <c r="A80" s="7">
        <v>46905</v>
      </c>
      <c r="B80">
        <v>125000</v>
      </c>
      <c r="C80" s="8">
        <f t="shared" si="9"/>
        <v>125000</v>
      </c>
      <c r="E80" s="8">
        <f t="shared" si="7"/>
        <v>125000</v>
      </c>
      <c r="J80" s="14">
        <f t="shared" si="16"/>
        <v>125000</v>
      </c>
      <c r="K80" s="14">
        <f t="shared" si="19"/>
        <v>3584.905660377347</v>
      </c>
      <c r="M80" s="32">
        <v>2400000</v>
      </c>
      <c r="N80" s="23">
        <f t="shared" si="6"/>
        <v>121415.09433962265</v>
      </c>
    </row>
    <row r="81" spans="1:14" x14ac:dyDescent="0.25">
      <c r="A81" s="7">
        <v>46935</v>
      </c>
      <c r="B81">
        <v>125000</v>
      </c>
      <c r="C81" s="8">
        <f t="shared" si="9"/>
        <v>125000</v>
      </c>
      <c r="E81" s="8">
        <f t="shared" si="7"/>
        <v>125000</v>
      </c>
      <c r="J81" s="14">
        <f t="shared" si="16"/>
        <v>125000</v>
      </c>
      <c r="K81" s="14">
        <f t="shared" si="19"/>
        <v>3584.905660377347</v>
      </c>
      <c r="M81" s="32">
        <v>2400000</v>
      </c>
      <c r="N81" s="23">
        <f t="shared" si="6"/>
        <v>121415.09433962265</v>
      </c>
    </row>
    <row r="82" spans="1:14" x14ac:dyDescent="0.25">
      <c r="A82" s="7">
        <v>46966</v>
      </c>
      <c r="B82">
        <v>125000</v>
      </c>
      <c r="C82" s="8">
        <f t="shared" si="9"/>
        <v>125000</v>
      </c>
      <c r="E82" s="8">
        <f t="shared" si="7"/>
        <v>125000</v>
      </c>
      <c r="J82" s="14">
        <f t="shared" si="16"/>
        <v>125000</v>
      </c>
      <c r="K82" s="14">
        <f t="shared" si="19"/>
        <v>3584.905660377347</v>
      </c>
      <c r="M82" s="32">
        <v>2400000</v>
      </c>
      <c r="N82" s="23">
        <f t="shared" si="6"/>
        <v>121415.09433962265</v>
      </c>
    </row>
    <row r="83" spans="1:14" x14ac:dyDescent="0.25">
      <c r="A83" s="7">
        <v>46997</v>
      </c>
      <c r="B83">
        <v>125000</v>
      </c>
      <c r="C83" s="8">
        <f t="shared" si="9"/>
        <v>125000</v>
      </c>
      <c r="E83" s="8">
        <f t="shared" si="7"/>
        <v>125000</v>
      </c>
      <c r="J83" s="14">
        <f t="shared" si="16"/>
        <v>125000</v>
      </c>
      <c r="K83" s="14">
        <f>M83*$N$11</f>
        <v>4481.1320754716835</v>
      </c>
      <c r="M83" s="32">
        <v>3000000</v>
      </c>
      <c r="N83" s="23">
        <f t="shared" si="6"/>
        <v>120518.86792452831</v>
      </c>
    </row>
    <row r="84" spans="1:14" x14ac:dyDescent="0.25">
      <c r="A84" s="7">
        <v>47027</v>
      </c>
      <c r="B84">
        <v>125000</v>
      </c>
      <c r="C84" s="8">
        <f t="shared" si="9"/>
        <v>125000</v>
      </c>
      <c r="E84" s="8">
        <f t="shared" si="7"/>
        <v>125000</v>
      </c>
      <c r="J84" s="14">
        <f t="shared" si="16"/>
        <v>125000</v>
      </c>
      <c r="K84" s="14">
        <f t="shared" ref="K84:K94" si="20">M84*$N$11</f>
        <v>4481.1320754716835</v>
      </c>
      <c r="M84" s="32">
        <v>3000000</v>
      </c>
      <c r="N84" s="23">
        <f t="shared" si="6"/>
        <v>120518.86792452831</v>
      </c>
    </row>
    <row r="85" spans="1:14" x14ac:dyDescent="0.25">
      <c r="A85" s="7">
        <v>47058</v>
      </c>
      <c r="B85">
        <v>125000</v>
      </c>
      <c r="C85" s="8">
        <f t="shared" si="9"/>
        <v>125000</v>
      </c>
      <c r="E85" s="8">
        <f t="shared" si="7"/>
        <v>125000</v>
      </c>
      <c r="J85" s="14">
        <f t="shared" si="16"/>
        <v>125000</v>
      </c>
      <c r="K85" s="14">
        <f t="shared" si="20"/>
        <v>4481.1320754716835</v>
      </c>
      <c r="M85" s="32">
        <v>3000000</v>
      </c>
      <c r="N85" s="23">
        <f t="shared" si="6"/>
        <v>120518.86792452831</v>
      </c>
    </row>
    <row r="86" spans="1:14" x14ac:dyDescent="0.25">
      <c r="A86" s="7">
        <v>47088</v>
      </c>
      <c r="B86">
        <v>125000</v>
      </c>
      <c r="C86" s="8">
        <f t="shared" si="9"/>
        <v>125000</v>
      </c>
      <c r="E86" s="8">
        <f t="shared" si="7"/>
        <v>125000</v>
      </c>
      <c r="J86" s="14">
        <f t="shared" si="16"/>
        <v>125000</v>
      </c>
      <c r="K86" s="14">
        <f t="shared" si="20"/>
        <v>4481.1320754716835</v>
      </c>
      <c r="M86" s="32">
        <v>3000000</v>
      </c>
      <c r="N86" s="23">
        <f t="shared" si="6"/>
        <v>120518.86792452831</v>
      </c>
    </row>
    <row r="87" spans="1:14" x14ac:dyDescent="0.25">
      <c r="A87" s="7">
        <v>47119</v>
      </c>
      <c r="B87">
        <v>125000</v>
      </c>
      <c r="C87" s="8">
        <f t="shared" si="9"/>
        <v>125000</v>
      </c>
      <c r="E87" s="8">
        <f t="shared" si="7"/>
        <v>125000</v>
      </c>
      <c r="J87" s="14">
        <f t="shared" si="16"/>
        <v>125000</v>
      </c>
      <c r="K87" s="14">
        <f t="shared" si="20"/>
        <v>4481.1320754716835</v>
      </c>
      <c r="M87" s="32">
        <v>3000000</v>
      </c>
      <c r="N87" s="23">
        <f t="shared" si="6"/>
        <v>120518.86792452831</v>
      </c>
    </row>
    <row r="88" spans="1:14" x14ac:dyDescent="0.25">
      <c r="A88" s="7">
        <v>47150</v>
      </c>
      <c r="B88">
        <v>125000</v>
      </c>
      <c r="C88" s="8">
        <f t="shared" si="9"/>
        <v>125000</v>
      </c>
      <c r="E88" s="8">
        <f t="shared" si="7"/>
        <v>125000</v>
      </c>
      <c r="J88" s="14">
        <f t="shared" si="16"/>
        <v>125000</v>
      </c>
      <c r="K88" s="14">
        <f t="shared" si="20"/>
        <v>4481.1320754716835</v>
      </c>
      <c r="M88" s="32">
        <v>3000000</v>
      </c>
      <c r="N88" s="23">
        <f t="shared" si="6"/>
        <v>120518.86792452831</v>
      </c>
    </row>
    <row r="89" spans="1:14" x14ac:dyDescent="0.25">
      <c r="A89" s="7">
        <v>47178</v>
      </c>
      <c r="B89">
        <v>125000</v>
      </c>
      <c r="C89" s="8">
        <f t="shared" si="9"/>
        <v>125000</v>
      </c>
      <c r="E89" s="8">
        <f t="shared" si="7"/>
        <v>125000</v>
      </c>
      <c r="J89" s="14">
        <f t="shared" si="16"/>
        <v>125000</v>
      </c>
      <c r="K89" s="14">
        <f t="shared" si="20"/>
        <v>4481.1320754716835</v>
      </c>
      <c r="M89" s="32">
        <v>3000000</v>
      </c>
      <c r="N89" s="23">
        <f t="shared" ref="N89:N152" si="21">J89-K89</f>
        <v>120518.86792452831</v>
      </c>
    </row>
    <row r="90" spans="1:14" x14ac:dyDescent="0.25">
      <c r="A90" s="7">
        <v>47209</v>
      </c>
      <c r="B90">
        <v>125000</v>
      </c>
      <c r="C90" s="8">
        <f t="shared" si="9"/>
        <v>125000</v>
      </c>
      <c r="E90" s="8">
        <f t="shared" ref="E90:E153" si="22">B90-D90</f>
        <v>125000</v>
      </c>
      <c r="J90" s="14">
        <f t="shared" si="16"/>
        <v>125000</v>
      </c>
      <c r="K90" s="14">
        <f t="shared" si="20"/>
        <v>4481.1320754716835</v>
      </c>
      <c r="M90" s="32">
        <v>3000000</v>
      </c>
      <c r="N90" s="23">
        <f t="shared" si="21"/>
        <v>120518.86792452831</v>
      </c>
    </row>
    <row r="91" spans="1:14" x14ac:dyDescent="0.25">
      <c r="A91" s="7">
        <v>47239</v>
      </c>
      <c r="B91">
        <v>125000</v>
      </c>
      <c r="C91" s="8">
        <f t="shared" ref="C91:C154" si="23">C90*(1+$F$17)</f>
        <v>125000</v>
      </c>
      <c r="E91" s="8">
        <f t="shared" si="22"/>
        <v>125000</v>
      </c>
      <c r="J91" s="14">
        <f t="shared" si="16"/>
        <v>125000</v>
      </c>
      <c r="K91" s="14">
        <f t="shared" si="20"/>
        <v>4481.1320754716835</v>
      </c>
      <c r="M91" s="32">
        <v>3000000</v>
      </c>
      <c r="N91" s="23">
        <f t="shared" si="21"/>
        <v>120518.86792452831</v>
      </c>
    </row>
    <row r="92" spans="1:14" x14ac:dyDescent="0.25">
      <c r="A92" s="7">
        <v>47270</v>
      </c>
      <c r="B92">
        <v>125000</v>
      </c>
      <c r="C92" s="8">
        <f t="shared" si="23"/>
        <v>125000</v>
      </c>
      <c r="E92" s="8">
        <f t="shared" si="22"/>
        <v>125000</v>
      </c>
      <c r="J92" s="14">
        <f t="shared" si="16"/>
        <v>125000</v>
      </c>
      <c r="K92" s="14">
        <f t="shared" si="20"/>
        <v>4481.1320754716835</v>
      </c>
      <c r="M92" s="32">
        <v>3000000</v>
      </c>
      <c r="N92" s="23">
        <f t="shared" si="21"/>
        <v>120518.86792452831</v>
      </c>
    </row>
    <row r="93" spans="1:14" x14ac:dyDescent="0.25">
      <c r="A93" s="7">
        <v>47300</v>
      </c>
      <c r="B93">
        <v>125000</v>
      </c>
      <c r="C93" s="8">
        <f t="shared" si="23"/>
        <v>125000</v>
      </c>
      <c r="E93" s="8">
        <f t="shared" si="22"/>
        <v>125000</v>
      </c>
      <c r="J93" s="14">
        <f t="shared" si="16"/>
        <v>125000</v>
      </c>
      <c r="K93" s="14">
        <f t="shared" si="20"/>
        <v>4481.1320754716835</v>
      </c>
      <c r="M93" s="32">
        <v>3000000</v>
      </c>
      <c r="N93" s="23">
        <f t="shared" si="21"/>
        <v>120518.86792452831</v>
      </c>
    </row>
    <row r="94" spans="1:14" x14ac:dyDescent="0.25">
      <c r="A94" s="7">
        <v>47331</v>
      </c>
      <c r="B94">
        <v>125000</v>
      </c>
      <c r="C94" s="8">
        <f t="shared" si="23"/>
        <v>125000</v>
      </c>
      <c r="E94" s="8">
        <f t="shared" si="22"/>
        <v>125000</v>
      </c>
      <c r="J94" s="14">
        <f t="shared" si="16"/>
        <v>125000</v>
      </c>
      <c r="K94" s="14">
        <f t="shared" si="20"/>
        <v>4481.1320754716835</v>
      </c>
      <c r="M94" s="32">
        <v>3000000</v>
      </c>
      <c r="N94" s="23">
        <f t="shared" si="21"/>
        <v>120518.86792452831</v>
      </c>
    </row>
    <row r="95" spans="1:14" x14ac:dyDescent="0.25">
      <c r="A95" s="7">
        <v>47362</v>
      </c>
      <c r="B95">
        <v>125000</v>
      </c>
      <c r="C95" s="8">
        <f t="shared" si="23"/>
        <v>125000</v>
      </c>
      <c r="E95" s="8">
        <f t="shared" si="22"/>
        <v>125000</v>
      </c>
      <c r="J95" s="14">
        <f t="shared" si="16"/>
        <v>125000</v>
      </c>
      <c r="K95" s="14">
        <f>M95*$N$13</f>
        <v>8285.7142857142298</v>
      </c>
      <c r="M95" s="32">
        <v>3600000</v>
      </c>
      <c r="N95" s="23">
        <f t="shared" si="21"/>
        <v>116714.28571428577</v>
      </c>
    </row>
    <row r="96" spans="1:14" x14ac:dyDescent="0.25">
      <c r="A96" s="7">
        <v>47392</v>
      </c>
      <c r="B96">
        <v>125000</v>
      </c>
      <c r="C96" s="8">
        <f t="shared" si="23"/>
        <v>125000</v>
      </c>
      <c r="E96" s="8">
        <f t="shared" si="22"/>
        <v>125000</v>
      </c>
      <c r="J96" s="14">
        <f t="shared" si="16"/>
        <v>125000</v>
      </c>
      <c r="K96" s="14">
        <f t="shared" ref="K96:K106" si="24">M96*$N$13</f>
        <v>8285.7142857142298</v>
      </c>
      <c r="M96" s="32">
        <v>3600000</v>
      </c>
      <c r="N96" s="23">
        <f t="shared" si="21"/>
        <v>116714.28571428577</v>
      </c>
    </row>
    <row r="97" spans="1:14" x14ac:dyDescent="0.25">
      <c r="A97" s="7">
        <v>47423</v>
      </c>
      <c r="B97">
        <v>125000</v>
      </c>
      <c r="C97" s="8">
        <f t="shared" si="23"/>
        <v>125000</v>
      </c>
      <c r="E97" s="8">
        <f t="shared" si="22"/>
        <v>125000</v>
      </c>
      <c r="J97" s="14">
        <f t="shared" si="16"/>
        <v>125000</v>
      </c>
      <c r="K97" s="14">
        <f t="shared" si="24"/>
        <v>8285.7142857142298</v>
      </c>
      <c r="M97" s="32">
        <v>3600000</v>
      </c>
      <c r="N97" s="23">
        <f t="shared" si="21"/>
        <v>116714.28571428577</v>
      </c>
    </row>
    <row r="98" spans="1:14" x14ac:dyDescent="0.25">
      <c r="A98" s="7">
        <v>47453</v>
      </c>
      <c r="B98">
        <v>125000</v>
      </c>
      <c r="C98" s="8">
        <f t="shared" si="23"/>
        <v>125000</v>
      </c>
      <c r="E98" s="8">
        <f t="shared" si="22"/>
        <v>125000</v>
      </c>
      <c r="J98" s="14">
        <f t="shared" si="16"/>
        <v>125000</v>
      </c>
      <c r="K98" s="14">
        <f t="shared" si="24"/>
        <v>8285.7142857142298</v>
      </c>
      <c r="M98" s="32">
        <v>3600000</v>
      </c>
      <c r="N98" s="23">
        <f t="shared" si="21"/>
        <v>116714.28571428577</v>
      </c>
    </row>
    <row r="99" spans="1:14" x14ac:dyDescent="0.25">
      <c r="A99" s="7">
        <v>47484</v>
      </c>
      <c r="B99">
        <v>125000</v>
      </c>
      <c r="C99" s="8">
        <f t="shared" si="23"/>
        <v>125000</v>
      </c>
      <c r="E99" s="8">
        <f t="shared" si="22"/>
        <v>125000</v>
      </c>
      <c r="J99" s="14">
        <f t="shared" si="16"/>
        <v>125000</v>
      </c>
      <c r="K99" s="14">
        <f t="shared" si="24"/>
        <v>8285.7142857142298</v>
      </c>
      <c r="M99" s="32">
        <v>3600000</v>
      </c>
      <c r="N99" s="23">
        <f t="shared" si="21"/>
        <v>116714.28571428577</v>
      </c>
    </row>
    <row r="100" spans="1:14" x14ac:dyDescent="0.25">
      <c r="A100" s="7">
        <v>47515</v>
      </c>
      <c r="B100">
        <v>125000</v>
      </c>
      <c r="C100" s="8">
        <f t="shared" si="23"/>
        <v>125000</v>
      </c>
      <c r="E100" s="8">
        <f t="shared" si="22"/>
        <v>125000</v>
      </c>
      <c r="J100" s="14">
        <f t="shared" si="16"/>
        <v>125000</v>
      </c>
      <c r="K100" s="14">
        <f t="shared" si="24"/>
        <v>8285.7142857142298</v>
      </c>
      <c r="M100" s="32">
        <v>3600000</v>
      </c>
      <c r="N100" s="23">
        <f t="shared" si="21"/>
        <v>116714.28571428577</v>
      </c>
    </row>
    <row r="101" spans="1:14" x14ac:dyDescent="0.25">
      <c r="A101" s="7">
        <v>47543</v>
      </c>
      <c r="B101">
        <v>125000</v>
      </c>
      <c r="C101" s="8">
        <f t="shared" si="23"/>
        <v>125000</v>
      </c>
      <c r="E101" s="8">
        <f t="shared" si="22"/>
        <v>125000</v>
      </c>
      <c r="J101" s="14">
        <f t="shared" si="16"/>
        <v>125000</v>
      </c>
      <c r="K101" s="14">
        <f t="shared" si="24"/>
        <v>8285.7142857142298</v>
      </c>
      <c r="M101" s="32">
        <v>3600000</v>
      </c>
      <c r="N101" s="23">
        <f t="shared" si="21"/>
        <v>116714.28571428577</v>
      </c>
    </row>
    <row r="102" spans="1:14" x14ac:dyDescent="0.25">
      <c r="A102" s="7">
        <v>47574</v>
      </c>
      <c r="B102">
        <v>125000</v>
      </c>
      <c r="C102" s="8">
        <f t="shared" si="23"/>
        <v>125000</v>
      </c>
      <c r="E102" s="8">
        <f t="shared" si="22"/>
        <v>125000</v>
      </c>
      <c r="J102" s="14">
        <f t="shared" si="16"/>
        <v>125000</v>
      </c>
      <c r="K102" s="14">
        <f t="shared" si="24"/>
        <v>8285.7142857142298</v>
      </c>
      <c r="M102" s="32">
        <v>3600000</v>
      </c>
      <c r="N102" s="23">
        <f t="shared" si="21"/>
        <v>116714.28571428577</v>
      </c>
    </row>
    <row r="103" spans="1:14" x14ac:dyDescent="0.25">
      <c r="A103" s="7">
        <v>47604</v>
      </c>
      <c r="B103">
        <v>125000</v>
      </c>
      <c r="C103" s="8">
        <f t="shared" si="23"/>
        <v>125000</v>
      </c>
      <c r="E103" s="8">
        <f t="shared" si="22"/>
        <v>125000</v>
      </c>
      <c r="J103" s="14">
        <f t="shared" si="16"/>
        <v>125000</v>
      </c>
      <c r="K103" s="14">
        <f t="shared" si="24"/>
        <v>8285.7142857142298</v>
      </c>
      <c r="M103" s="32">
        <v>3600000</v>
      </c>
      <c r="N103" s="23">
        <f t="shared" si="21"/>
        <v>116714.28571428577</v>
      </c>
    </row>
    <row r="104" spans="1:14" x14ac:dyDescent="0.25">
      <c r="A104" s="7">
        <v>47635</v>
      </c>
      <c r="B104">
        <v>125000</v>
      </c>
      <c r="C104" s="8">
        <f t="shared" si="23"/>
        <v>125000</v>
      </c>
      <c r="E104" s="8">
        <f t="shared" si="22"/>
        <v>125000</v>
      </c>
      <c r="J104" s="14">
        <f t="shared" si="16"/>
        <v>125000</v>
      </c>
      <c r="K104" s="14">
        <f t="shared" si="24"/>
        <v>8285.7142857142298</v>
      </c>
      <c r="M104" s="32">
        <v>3600000</v>
      </c>
      <c r="N104" s="23">
        <f t="shared" si="21"/>
        <v>116714.28571428577</v>
      </c>
    </row>
    <row r="105" spans="1:14" x14ac:dyDescent="0.25">
      <c r="A105" s="7">
        <v>47665</v>
      </c>
      <c r="B105">
        <v>125000</v>
      </c>
      <c r="C105" s="8">
        <f t="shared" si="23"/>
        <v>125000</v>
      </c>
      <c r="E105" s="8">
        <f t="shared" si="22"/>
        <v>125000</v>
      </c>
      <c r="J105" s="14">
        <f t="shared" si="16"/>
        <v>125000</v>
      </c>
      <c r="K105" s="14">
        <f t="shared" si="24"/>
        <v>8285.7142857142298</v>
      </c>
      <c r="M105" s="32">
        <v>3600000</v>
      </c>
      <c r="N105" s="23">
        <f t="shared" si="21"/>
        <v>116714.28571428577</v>
      </c>
    </row>
    <row r="106" spans="1:14" x14ac:dyDescent="0.25">
      <c r="A106" s="7">
        <v>47696</v>
      </c>
      <c r="B106">
        <v>125000</v>
      </c>
      <c r="C106" s="8">
        <f t="shared" si="23"/>
        <v>125000</v>
      </c>
      <c r="E106" s="8">
        <f t="shared" si="22"/>
        <v>125000</v>
      </c>
      <c r="J106" s="14">
        <f t="shared" si="16"/>
        <v>125000</v>
      </c>
      <c r="K106" s="14">
        <f t="shared" si="24"/>
        <v>8285.7142857142298</v>
      </c>
      <c r="M106" s="32">
        <v>3600000</v>
      </c>
      <c r="N106" s="23">
        <f t="shared" si="21"/>
        <v>116714.28571428577</v>
      </c>
    </row>
    <row r="107" spans="1:14" x14ac:dyDescent="0.25">
      <c r="A107" s="7">
        <v>47727</v>
      </c>
      <c r="B107">
        <v>125000</v>
      </c>
      <c r="C107" s="8">
        <f t="shared" si="23"/>
        <v>125000</v>
      </c>
      <c r="E107" s="8">
        <f t="shared" si="22"/>
        <v>125000</v>
      </c>
      <c r="J107" s="14">
        <f t="shared" ref="J107:J170" si="25">E107</f>
        <v>125000</v>
      </c>
      <c r="K107" s="14">
        <f>M107*$N$14</f>
        <v>11387.559808612468</v>
      </c>
      <c r="M107" s="32">
        <v>4200000</v>
      </c>
      <c r="N107" s="23">
        <f t="shared" si="21"/>
        <v>113612.44019138753</v>
      </c>
    </row>
    <row r="108" spans="1:14" x14ac:dyDescent="0.25">
      <c r="A108" s="7">
        <v>47757</v>
      </c>
      <c r="B108">
        <v>125000</v>
      </c>
      <c r="C108" s="8">
        <f t="shared" si="23"/>
        <v>125000</v>
      </c>
      <c r="E108" s="8">
        <f t="shared" si="22"/>
        <v>125000</v>
      </c>
      <c r="J108" s="14">
        <f t="shared" si="25"/>
        <v>125000</v>
      </c>
      <c r="K108" s="14">
        <f t="shared" ref="K108:K118" si="26">M108*$N$14</f>
        <v>11387.559808612468</v>
      </c>
      <c r="M108" s="32">
        <v>4200000</v>
      </c>
      <c r="N108" s="23">
        <f t="shared" si="21"/>
        <v>113612.44019138753</v>
      </c>
    </row>
    <row r="109" spans="1:14" x14ac:dyDescent="0.25">
      <c r="A109" s="7">
        <v>47788</v>
      </c>
      <c r="B109">
        <v>125000</v>
      </c>
      <c r="C109" s="8">
        <f t="shared" si="23"/>
        <v>125000</v>
      </c>
      <c r="E109" s="8">
        <f t="shared" si="22"/>
        <v>125000</v>
      </c>
      <c r="J109" s="14">
        <f t="shared" si="25"/>
        <v>125000</v>
      </c>
      <c r="K109" s="14">
        <f t="shared" si="26"/>
        <v>11387.559808612468</v>
      </c>
      <c r="M109" s="32">
        <v>4200000</v>
      </c>
      <c r="N109" s="23">
        <f t="shared" si="21"/>
        <v>113612.44019138753</v>
      </c>
    </row>
    <row r="110" spans="1:14" x14ac:dyDescent="0.25">
      <c r="A110" s="7">
        <v>47818</v>
      </c>
      <c r="B110">
        <v>125000</v>
      </c>
      <c r="C110" s="8">
        <f t="shared" si="23"/>
        <v>125000</v>
      </c>
      <c r="E110" s="8">
        <f t="shared" si="22"/>
        <v>125000</v>
      </c>
      <c r="J110" s="14">
        <f t="shared" si="25"/>
        <v>125000</v>
      </c>
      <c r="K110" s="14">
        <f t="shared" si="26"/>
        <v>11387.559808612468</v>
      </c>
      <c r="M110" s="32">
        <v>4200000</v>
      </c>
      <c r="N110" s="23">
        <f t="shared" si="21"/>
        <v>113612.44019138753</v>
      </c>
    </row>
    <row r="111" spans="1:14" x14ac:dyDescent="0.25">
      <c r="A111" s="7">
        <v>47849</v>
      </c>
      <c r="B111">
        <v>125000</v>
      </c>
      <c r="C111" s="8">
        <f t="shared" si="23"/>
        <v>125000</v>
      </c>
      <c r="E111" s="8">
        <f t="shared" si="22"/>
        <v>125000</v>
      </c>
      <c r="J111" s="14">
        <f t="shared" si="25"/>
        <v>125000</v>
      </c>
      <c r="K111" s="14">
        <f t="shared" si="26"/>
        <v>11387.559808612468</v>
      </c>
      <c r="M111" s="32">
        <v>4200000</v>
      </c>
      <c r="N111" s="23">
        <f t="shared" si="21"/>
        <v>113612.44019138753</v>
      </c>
    </row>
    <row r="112" spans="1:14" x14ac:dyDescent="0.25">
      <c r="A112" s="7">
        <v>47880</v>
      </c>
      <c r="B112">
        <v>125000</v>
      </c>
      <c r="C112" s="8">
        <f t="shared" si="23"/>
        <v>125000</v>
      </c>
      <c r="E112" s="8">
        <f t="shared" si="22"/>
        <v>125000</v>
      </c>
      <c r="J112" s="14">
        <f t="shared" si="25"/>
        <v>125000</v>
      </c>
      <c r="K112" s="14">
        <f t="shared" si="26"/>
        <v>11387.559808612468</v>
      </c>
      <c r="M112" s="32">
        <v>4200000</v>
      </c>
      <c r="N112" s="23">
        <f t="shared" si="21"/>
        <v>113612.44019138753</v>
      </c>
    </row>
    <row r="113" spans="1:14" x14ac:dyDescent="0.25">
      <c r="A113" s="7">
        <v>47908</v>
      </c>
      <c r="B113">
        <v>125000</v>
      </c>
      <c r="C113" s="8">
        <f t="shared" si="23"/>
        <v>125000</v>
      </c>
      <c r="E113" s="8">
        <f t="shared" si="22"/>
        <v>125000</v>
      </c>
      <c r="J113" s="14">
        <f t="shared" si="25"/>
        <v>125000</v>
      </c>
      <c r="K113" s="14">
        <f t="shared" si="26"/>
        <v>11387.559808612468</v>
      </c>
      <c r="M113" s="32">
        <v>4200000</v>
      </c>
      <c r="N113" s="23">
        <f t="shared" si="21"/>
        <v>113612.44019138753</v>
      </c>
    </row>
    <row r="114" spans="1:14" x14ac:dyDescent="0.25">
      <c r="A114" s="7">
        <v>47939</v>
      </c>
      <c r="B114">
        <v>125000</v>
      </c>
      <c r="C114" s="8">
        <f t="shared" si="23"/>
        <v>125000</v>
      </c>
      <c r="E114" s="8">
        <f t="shared" si="22"/>
        <v>125000</v>
      </c>
      <c r="J114" s="14">
        <f t="shared" si="25"/>
        <v>125000</v>
      </c>
      <c r="K114" s="14">
        <f t="shared" si="26"/>
        <v>11387.559808612468</v>
      </c>
      <c r="M114" s="32">
        <v>4200000</v>
      </c>
      <c r="N114" s="23">
        <f t="shared" si="21"/>
        <v>113612.44019138753</v>
      </c>
    </row>
    <row r="115" spans="1:14" x14ac:dyDescent="0.25">
      <c r="A115" s="7">
        <v>47969</v>
      </c>
      <c r="B115">
        <v>125000</v>
      </c>
      <c r="C115" s="8">
        <f t="shared" si="23"/>
        <v>125000</v>
      </c>
      <c r="E115" s="8">
        <f t="shared" si="22"/>
        <v>125000</v>
      </c>
      <c r="J115" s="14">
        <f t="shared" si="25"/>
        <v>125000</v>
      </c>
      <c r="K115" s="14">
        <f t="shared" si="26"/>
        <v>11387.559808612468</v>
      </c>
      <c r="M115" s="32">
        <v>4200000</v>
      </c>
      <c r="N115" s="23">
        <f t="shared" si="21"/>
        <v>113612.44019138753</v>
      </c>
    </row>
    <row r="116" spans="1:14" x14ac:dyDescent="0.25">
      <c r="A116" s="7">
        <v>48000</v>
      </c>
      <c r="B116">
        <v>125000</v>
      </c>
      <c r="C116" s="8">
        <f t="shared" si="23"/>
        <v>125000</v>
      </c>
      <c r="E116" s="8">
        <f t="shared" si="22"/>
        <v>125000</v>
      </c>
      <c r="J116" s="14">
        <f t="shared" si="25"/>
        <v>125000</v>
      </c>
      <c r="K116" s="14">
        <f t="shared" si="26"/>
        <v>11387.559808612468</v>
      </c>
      <c r="M116" s="32">
        <v>4200000</v>
      </c>
      <c r="N116" s="23">
        <f t="shared" si="21"/>
        <v>113612.44019138753</v>
      </c>
    </row>
    <row r="117" spans="1:14" x14ac:dyDescent="0.25">
      <c r="A117" s="7">
        <v>48030</v>
      </c>
      <c r="B117">
        <v>125000</v>
      </c>
      <c r="C117" s="8">
        <f t="shared" si="23"/>
        <v>125000</v>
      </c>
      <c r="E117" s="8">
        <f t="shared" si="22"/>
        <v>125000</v>
      </c>
      <c r="J117" s="14">
        <f t="shared" si="25"/>
        <v>125000</v>
      </c>
      <c r="K117" s="14">
        <f t="shared" si="26"/>
        <v>11387.559808612468</v>
      </c>
      <c r="M117" s="32">
        <v>4200000</v>
      </c>
      <c r="N117" s="23">
        <f t="shared" si="21"/>
        <v>113612.44019138753</v>
      </c>
    </row>
    <row r="118" spans="1:14" x14ac:dyDescent="0.25">
      <c r="A118" s="7">
        <v>48061</v>
      </c>
      <c r="B118">
        <v>125000</v>
      </c>
      <c r="C118" s="8">
        <f t="shared" si="23"/>
        <v>125000</v>
      </c>
      <c r="E118" s="8">
        <f t="shared" si="22"/>
        <v>125000</v>
      </c>
      <c r="J118" s="14">
        <f t="shared" si="25"/>
        <v>125000</v>
      </c>
      <c r="K118" s="14">
        <f t="shared" si="26"/>
        <v>11387.559808612468</v>
      </c>
      <c r="M118" s="32">
        <v>4200000</v>
      </c>
      <c r="N118" s="23">
        <f t="shared" si="21"/>
        <v>113612.44019138753</v>
      </c>
    </row>
    <row r="119" spans="1:14" x14ac:dyDescent="0.25">
      <c r="A119" s="7">
        <v>48092</v>
      </c>
      <c r="B119">
        <v>125000</v>
      </c>
      <c r="C119" s="8">
        <f t="shared" si="23"/>
        <v>125000</v>
      </c>
      <c r="E119" s="8">
        <f t="shared" si="22"/>
        <v>125000</v>
      </c>
      <c r="J119" s="14">
        <f t="shared" si="25"/>
        <v>125000</v>
      </c>
      <c r="K119" s="14">
        <f>M119*$N$15</f>
        <v>14999.999999999947</v>
      </c>
      <c r="M119" s="32">
        <v>4800000</v>
      </c>
      <c r="N119" s="23">
        <f t="shared" si="21"/>
        <v>110000.00000000006</v>
      </c>
    </row>
    <row r="120" spans="1:14" x14ac:dyDescent="0.25">
      <c r="A120" s="7">
        <v>48122</v>
      </c>
      <c r="B120">
        <v>125000</v>
      </c>
      <c r="C120" s="8">
        <f t="shared" si="23"/>
        <v>125000</v>
      </c>
      <c r="E120" s="8">
        <f t="shared" si="22"/>
        <v>125000</v>
      </c>
      <c r="J120" s="14">
        <f t="shared" si="25"/>
        <v>125000</v>
      </c>
      <c r="K120" s="14">
        <f t="shared" ref="K120:K130" si="27">M120*$N$15</f>
        <v>14999.999999999947</v>
      </c>
      <c r="M120" s="32">
        <v>4800000</v>
      </c>
      <c r="N120" s="23">
        <f t="shared" si="21"/>
        <v>110000.00000000006</v>
      </c>
    </row>
    <row r="121" spans="1:14" x14ac:dyDescent="0.25">
      <c r="A121" s="7">
        <v>48153</v>
      </c>
      <c r="B121">
        <v>125000</v>
      </c>
      <c r="C121" s="8">
        <f t="shared" si="23"/>
        <v>125000</v>
      </c>
      <c r="E121" s="8">
        <f t="shared" si="22"/>
        <v>125000</v>
      </c>
      <c r="J121" s="14">
        <f t="shared" si="25"/>
        <v>125000</v>
      </c>
      <c r="K121" s="14">
        <f t="shared" si="27"/>
        <v>14999.999999999947</v>
      </c>
      <c r="M121" s="32">
        <v>4800000</v>
      </c>
      <c r="N121" s="23">
        <f t="shared" si="21"/>
        <v>110000.00000000006</v>
      </c>
    </row>
    <row r="122" spans="1:14" x14ac:dyDescent="0.25">
      <c r="A122" s="7">
        <v>48183</v>
      </c>
      <c r="B122">
        <v>125000</v>
      </c>
      <c r="C122" s="8">
        <f t="shared" si="23"/>
        <v>125000</v>
      </c>
      <c r="E122" s="8">
        <f t="shared" si="22"/>
        <v>125000</v>
      </c>
      <c r="J122" s="14">
        <f t="shared" si="25"/>
        <v>125000</v>
      </c>
      <c r="K122" s="14">
        <f t="shared" si="27"/>
        <v>14999.999999999947</v>
      </c>
      <c r="M122" s="32">
        <v>4800000</v>
      </c>
      <c r="N122" s="23">
        <f t="shared" si="21"/>
        <v>110000.00000000006</v>
      </c>
    </row>
    <row r="123" spans="1:14" x14ac:dyDescent="0.25">
      <c r="A123" s="7">
        <v>48214</v>
      </c>
      <c r="B123">
        <v>125000</v>
      </c>
      <c r="C123" s="8">
        <f t="shared" si="23"/>
        <v>125000</v>
      </c>
      <c r="E123" s="8">
        <f t="shared" si="22"/>
        <v>125000</v>
      </c>
      <c r="J123" s="14">
        <f t="shared" si="25"/>
        <v>125000</v>
      </c>
      <c r="K123" s="14">
        <f t="shared" si="27"/>
        <v>14999.999999999947</v>
      </c>
      <c r="M123" s="32">
        <v>4800000</v>
      </c>
      <c r="N123" s="23">
        <f t="shared" si="21"/>
        <v>110000.00000000006</v>
      </c>
    </row>
    <row r="124" spans="1:14" x14ac:dyDescent="0.25">
      <c r="A124" s="7">
        <v>48245</v>
      </c>
      <c r="B124">
        <v>125000</v>
      </c>
      <c r="C124" s="8">
        <f t="shared" si="23"/>
        <v>125000</v>
      </c>
      <c r="E124" s="8">
        <f t="shared" si="22"/>
        <v>125000</v>
      </c>
      <c r="J124" s="14">
        <f t="shared" si="25"/>
        <v>125000</v>
      </c>
      <c r="K124" s="14">
        <f t="shared" si="27"/>
        <v>14999.999999999947</v>
      </c>
      <c r="M124" s="32">
        <v>4800000</v>
      </c>
      <c r="N124" s="23">
        <f t="shared" si="21"/>
        <v>110000.00000000006</v>
      </c>
    </row>
    <row r="125" spans="1:14" x14ac:dyDescent="0.25">
      <c r="A125" s="7">
        <v>48274</v>
      </c>
      <c r="B125">
        <v>125000</v>
      </c>
      <c r="C125" s="8">
        <f t="shared" si="23"/>
        <v>125000</v>
      </c>
      <c r="E125" s="8">
        <f t="shared" si="22"/>
        <v>125000</v>
      </c>
      <c r="J125" s="14">
        <f t="shared" si="25"/>
        <v>125000</v>
      </c>
      <c r="K125" s="14">
        <f t="shared" si="27"/>
        <v>14999.999999999947</v>
      </c>
      <c r="M125" s="32">
        <v>4800000</v>
      </c>
      <c r="N125" s="23">
        <f t="shared" si="21"/>
        <v>110000.00000000006</v>
      </c>
    </row>
    <row r="126" spans="1:14" x14ac:dyDescent="0.25">
      <c r="A126" s="7">
        <v>48305</v>
      </c>
      <c r="B126">
        <v>125000</v>
      </c>
      <c r="C126" s="8">
        <f t="shared" si="23"/>
        <v>125000</v>
      </c>
      <c r="E126" s="8">
        <f t="shared" si="22"/>
        <v>125000</v>
      </c>
      <c r="J126" s="14">
        <f t="shared" si="25"/>
        <v>125000</v>
      </c>
      <c r="K126" s="14">
        <f t="shared" si="27"/>
        <v>14999.999999999947</v>
      </c>
      <c r="M126" s="32">
        <v>4800000</v>
      </c>
      <c r="N126" s="23">
        <f t="shared" si="21"/>
        <v>110000.00000000006</v>
      </c>
    </row>
    <row r="127" spans="1:14" x14ac:dyDescent="0.25">
      <c r="A127" s="7">
        <v>48335</v>
      </c>
      <c r="B127">
        <v>125000</v>
      </c>
      <c r="C127" s="8">
        <f t="shared" si="23"/>
        <v>125000</v>
      </c>
      <c r="E127" s="8">
        <f t="shared" si="22"/>
        <v>125000</v>
      </c>
      <c r="J127" s="14">
        <f t="shared" si="25"/>
        <v>125000</v>
      </c>
      <c r="K127" s="14">
        <f t="shared" si="27"/>
        <v>14999.999999999947</v>
      </c>
      <c r="M127" s="32">
        <v>4800000</v>
      </c>
      <c r="N127" s="23">
        <f t="shared" si="21"/>
        <v>110000.00000000006</v>
      </c>
    </row>
    <row r="128" spans="1:14" x14ac:dyDescent="0.25">
      <c r="A128" s="7">
        <v>48366</v>
      </c>
      <c r="B128">
        <v>125000</v>
      </c>
      <c r="C128" s="8">
        <f t="shared" si="23"/>
        <v>125000</v>
      </c>
      <c r="E128" s="8">
        <f t="shared" si="22"/>
        <v>125000</v>
      </c>
      <c r="J128" s="14">
        <f t="shared" si="25"/>
        <v>125000</v>
      </c>
      <c r="K128" s="14">
        <f t="shared" si="27"/>
        <v>14999.999999999947</v>
      </c>
      <c r="M128" s="32">
        <v>4800000</v>
      </c>
      <c r="N128" s="23">
        <f t="shared" si="21"/>
        <v>110000.00000000006</v>
      </c>
    </row>
    <row r="129" spans="1:14" x14ac:dyDescent="0.25">
      <c r="A129" s="7">
        <v>48396</v>
      </c>
      <c r="B129">
        <v>125000</v>
      </c>
      <c r="C129" s="8">
        <f t="shared" si="23"/>
        <v>125000</v>
      </c>
      <c r="E129" s="8">
        <f t="shared" si="22"/>
        <v>125000</v>
      </c>
      <c r="J129" s="14">
        <f t="shared" si="25"/>
        <v>125000</v>
      </c>
      <c r="K129" s="14">
        <f t="shared" si="27"/>
        <v>14999.999999999947</v>
      </c>
      <c r="M129" s="32">
        <v>4800000</v>
      </c>
      <c r="N129" s="23">
        <f t="shared" si="21"/>
        <v>110000.00000000006</v>
      </c>
    </row>
    <row r="130" spans="1:14" x14ac:dyDescent="0.25">
      <c r="A130" s="7">
        <v>48427</v>
      </c>
      <c r="B130">
        <v>125000</v>
      </c>
      <c r="C130" s="8">
        <f t="shared" si="23"/>
        <v>125000</v>
      </c>
      <c r="E130" s="8">
        <f t="shared" si="22"/>
        <v>125000</v>
      </c>
      <c r="J130" s="14">
        <f t="shared" si="25"/>
        <v>125000</v>
      </c>
      <c r="K130" s="14">
        <f t="shared" si="27"/>
        <v>14999.999999999947</v>
      </c>
      <c r="M130" s="32">
        <v>4800000</v>
      </c>
      <c r="N130" s="23">
        <f t="shared" si="21"/>
        <v>110000.00000000006</v>
      </c>
    </row>
    <row r="131" spans="1:14" x14ac:dyDescent="0.25">
      <c r="A131" s="7">
        <v>48458</v>
      </c>
      <c r="B131">
        <v>125000</v>
      </c>
      <c r="C131" s="8">
        <f t="shared" si="23"/>
        <v>125000</v>
      </c>
      <c r="E131" s="8">
        <f t="shared" si="22"/>
        <v>125000</v>
      </c>
      <c r="J131" s="14">
        <f t="shared" si="25"/>
        <v>125000</v>
      </c>
      <c r="K131" s="14">
        <f>M131*$N$16</f>
        <v>16874.999999999942</v>
      </c>
      <c r="M131" s="32">
        <v>5400000</v>
      </c>
      <c r="N131" s="23">
        <f t="shared" si="21"/>
        <v>108125.00000000006</v>
      </c>
    </row>
    <row r="132" spans="1:14" x14ac:dyDescent="0.25">
      <c r="A132" s="7">
        <v>48488</v>
      </c>
      <c r="B132">
        <v>125000</v>
      </c>
      <c r="C132" s="8">
        <f t="shared" si="23"/>
        <v>125000</v>
      </c>
      <c r="E132" s="8">
        <f t="shared" si="22"/>
        <v>125000</v>
      </c>
      <c r="J132" s="14">
        <f t="shared" si="25"/>
        <v>125000</v>
      </c>
      <c r="K132" s="14">
        <f t="shared" ref="K132:K154" si="28">M132*$N$16</f>
        <v>16874.999999999942</v>
      </c>
      <c r="M132" s="32">
        <v>5400000</v>
      </c>
      <c r="N132" s="23">
        <f t="shared" si="21"/>
        <v>108125.00000000006</v>
      </c>
    </row>
    <row r="133" spans="1:14" x14ac:dyDescent="0.25">
      <c r="A133" s="7">
        <v>48519</v>
      </c>
      <c r="B133">
        <v>125000</v>
      </c>
      <c r="C133" s="8">
        <f t="shared" si="23"/>
        <v>125000</v>
      </c>
      <c r="E133" s="8">
        <f t="shared" si="22"/>
        <v>125000</v>
      </c>
      <c r="J133" s="14">
        <f t="shared" si="25"/>
        <v>125000</v>
      </c>
      <c r="K133" s="14">
        <f t="shared" si="28"/>
        <v>16874.999999999942</v>
      </c>
      <c r="M133" s="32">
        <v>5400000</v>
      </c>
      <c r="N133" s="23">
        <f t="shared" si="21"/>
        <v>108125.00000000006</v>
      </c>
    </row>
    <row r="134" spans="1:14" x14ac:dyDescent="0.25">
      <c r="A134" s="7">
        <v>48549</v>
      </c>
      <c r="B134">
        <v>125000</v>
      </c>
      <c r="C134" s="8">
        <f t="shared" si="23"/>
        <v>125000</v>
      </c>
      <c r="E134" s="8">
        <f t="shared" si="22"/>
        <v>125000</v>
      </c>
      <c r="J134" s="14">
        <f t="shared" si="25"/>
        <v>125000</v>
      </c>
      <c r="K134" s="14">
        <f t="shared" si="28"/>
        <v>16874.999999999942</v>
      </c>
      <c r="M134" s="32">
        <v>5400000</v>
      </c>
      <c r="N134" s="23">
        <f t="shared" si="21"/>
        <v>108125.00000000006</v>
      </c>
    </row>
    <row r="135" spans="1:14" x14ac:dyDescent="0.25">
      <c r="A135" s="7">
        <v>48580</v>
      </c>
      <c r="B135">
        <v>125000</v>
      </c>
      <c r="C135" s="8">
        <f t="shared" si="23"/>
        <v>125000</v>
      </c>
      <c r="E135" s="8">
        <f t="shared" si="22"/>
        <v>125000</v>
      </c>
      <c r="J135" s="14">
        <f t="shared" si="25"/>
        <v>125000</v>
      </c>
      <c r="K135" s="14">
        <f t="shared" si="28"/>
        <v>16874.999999999942</v>
      </c>
      <c r="M135" s="32">
        <v>5400000</v>
      </c>
      <c r="N135" s="23">
        <f t="shared" si="21"/>
        <v>108125.00000000006</v>
      </c>
    </row>
    <row r="136" spans="1:14" x14ac:dyDescent="0.25">
      <c r="A136" s="7">
        <v>48611</v>
      </c>
      <c r="B136">
        <v>125000</v>
      </c>
      <c r="C136" s="8">
        <f t="shared" si="23"/>
        <v>125000</v>
      </c>
      <c r="E136" s="8">
        <f t="shared" si="22"/>
        <v>125000</v>
      </c>
      <c r="J136" s="14">
        <f t="shared" si="25"/>
        <v>125000</v>
      </c>
      <c r="K136" s="14">
        <f t="shared" si="28"/>
        <v>16874.999999999942</v>
      </c>
      <c r="M136" s="32">
        <v>5400000</v>
      </c>
      <c r="N136" s="23">
        <f t="shared" si="21"/>
        <v>108125.00000000006</v>
      </c>
    </row>
    <row r="137" spans="1:14" x14ac:dyDescent="0.25">
      <c r="A137" s="7">
        <v>48639</v>
      </c>
      <c r="B137">
        <v>125000</v>
      </c>
      <c r="C137" s="8">
        <f t="shared" si="23"/>
        <v>125000</v>
      </c>
      <c r="E137" s="8">
        <f t="shared" si="22"/>
        <v>125000</v>
      </c>
      <c r="J137" s="14">
        <f t="shared" si="25"/>
        <v>125000</v>
      </c>
      <c r="K137" s="14">
        <f t="shared" si="28"/>
        <v>16874.999999999942</v>
      </c>
      <c r="M137" s="32">
        <v>5400000</v>
      </c>
      <c r="N137" s="23">
        <f t="shared" si="21"/>
        <v>108125.00000000006</v>
      </c>
    </row>
    <row r="138" spans="1:14" x14ac:dyDescent="0.25">
      <c r="A138" s="7">
        <v>48670</v>
      </c>
      <c r="B138">
        <v>125000</v>
      </c>
      <c r="C138" s="8">
        <f t="shared" si="23"/>
        <v>125000</v>
      </c>
      <c r="E138" s="8">
        <f t="shared" si="22"/>
        <v>125000</v>
      </c>
      <c r="J138" s="14">
        <f t="shared" si="25"/>
        <v>125000</v>
      </c>
      <c r="K138" s="14">
        <f t="shared" si="28"/>
        <v>16874.999999999942</v>
      </c>
      <c r="M138" s="32">
        <v>5400000</v>
      </c>
      <c r="N138" s="23">
        <f t="shared" si="21"/>
        <v>108125.00000000006</v>
      </c>
    </row>
    <row r="139" spans="1:14" x14ac:dyDescent="0.25">
      <c r="A139" s="7">
        <v>48700</v>
      </c>
      <c r="B139">
        <v>125000</v>
      </c>
      <c r="C139" s="8">
        <f t="shared" si="23"/>
        <v>125000</v>
      </c>
      <c r="E139" s="8">
        <f t="shared" si="22"/>
        <v>125000</v>
      </c>
      <c r="J139" s="14">
        <f t="shared" si="25"/>
        <v>125000</v>
      </c>
      <c r="K139" s="14">
        <f t="shared" si="28"/>
        <v>16874.999999999942</v>
      </c>
      <c r="M139" s="32">
        <v>5400000</v>
      </c>
      <c r="N139" s="23">
        <f t="shared" si="21"/>
        <v>108125.00000000006</v>
      </c>
    </row>
    <row r="140" spans="1:14" x14ac:dyDescent="0.25">
      <c r="A140" s="7">
        <v>48731</v>
      </c>
      <c r="B140">
        <v>125000</v>
      </c>
      <c r="C140" s="8">
        <f t="shared" si="23"/>
        <v>125000</v>
      </c>
      <c r="E140" s="8">
        <f t="shared" si="22"/>
        <v>125000</v>
      </c>
      <c r="J140" s="14">
        <f t="shared" si="25"/>
        <v>125000</v>
      </c>
      <c r="K140" s="14">
        <f t="shared" si="28"/>
        <v>16874.999999999942</v>
      </c>
      <c r="M140" s="32">
        <v>5400000</v>
      </c>
      <c r="N140" s="23">
        <f t="shared" si="21"/>
        <v>108125.00000000006</v>
      </c>
    </row>
    <row r="141" spans="1:14" x14ac:dyDescent="0.25">
      <c r="A141" s="7">
        <v>48761</v>
      </c>
      <c r="B141">
        <v>125000</v>
      </c>
      <c r="C141" s="8">
        <f t="shared" si="23"/>
        <v>125000</v>
      </c>
      <c r="E141" s="8">
        <f t="shared" si="22"/>
        <v>125000</v>
      </c>
      <c r="J141" s="14">
        <f t="shared" si="25"/>
        <v>125000</v>
      </c>
      <c r="K141" s="14">
        <f t="shared" si="28"/>
        <v>16874.999999999942</v>
      </c>
      <c r="M141" s="32">
        <v>5400000</v>
      </c>
      <c r="N141" s="23">
        <f t="shared" si="21"/>
        <v>108125.00000000006</v>
      </c>
    </row>
    <row r="142" spans="1:14" x14ac:dyDescent="0.25">
      <c r="A142" s="7">
        <v>48792</v>
      </c>
      <c r="B142">
        <v>125000</v>
      </c>
      <c r="C142" s="8">
        <f t="shared" si="23"/>
        <v>125000</v>
      </c>
      <c r="E142" s="8">
        <f t="shared" si="22"/>
        <v>125000</v>
      </c>
      <c r="J142" s="14">
        <f t="shared" si="25"/>
        <v>125000</v>
      </c>
      <c r="K142" s="14">
        <f t="shared" si="28"/>
        <v>16874.999999999942</v>
      </c>
      <c r="M142" s="32">
        <v>5400000</v>
      </c>
      <c r="N142" s="23">
        <f t="shared" si="21"/>
        <v>108125.00000000006</v>
      </c>
    </row>
    <row r="143" spans="1:14" x14ac:dyDescent="0.25">
      <c r="A143" s="7">
        <v>48823</v>
      </c>
      <c r="B143">
        <v>125000</v>
      </c>
      <c r="C143" s="8">
        <f t="shared" si="23"/>
        <v>125000</v>
      </c>
      <c r="E143" s="8">
        <f t="shared" si="22"/>
        <v>125000</v>
      </c>
      <c r="J143" s="14">
        <f t="shared" si="25"/>
        <v>125000</v>
      </c>
      <c r="K143" s="14">
        <f t="shared" si="28"/>
        <v>18749.999999999935</v>
      </c>
      <c r="M143" s="32">
        <v>6000000</v>
      </c>
      <c r="N143" s="23">
        <f t="shared" si="21"/>
        <v>106250.00000000006</v>
      </c>
    </row>
    <row r="144" spans="1:14" x14ac:dyDescent="0.25">
      <c r="A144" s="7">
        <v>48853</v>
      </c>
      <c r="B144">
        <v>125000</v>
      </c>
      <c r="C144" s="8">
        <f t="shared" si="23"/>
        <v>125000</v>
      </c>
      <c r="E144" s="8">
        <f t="shared" si="22"/>
        <v>125000</v>
      </c>
      <c r="J144" s="14">
        <f t="shared" si="25"/>
        <v>125000</v>
      </c>
      <c r="K144" s="14">
        <f t="shared" si="28"/>
        <v>18749.999999999935</v>
      </c>
      <c r="M144" s="32">
        <v>6000000</v>
      </c>
      <c r="N144" s="23">
        <f t="shared" si="21"/>
        <v>106250.00000000006</v>
      </c>
    </row>
    <row r="145" spans="1:17" x14ac:dyDescent="0.25">
      <c r="A145" s="7">
        <v>48884</v>
      </c>
      <c r="B145">
        <v>125000</v>
      </c>
      <c r="C145" s="8">
        <f t="shared" si="23"/>
        <v>125000</v>
      </c>
      <c r="E145" s="8">
        <f t="shared" si="22"/>
        <v>125000</v>
      </c>
      <c r="J145" s="14">
        <f t="shared" si="25"/>
        <v>125000</v>
      </c>
      <c r="K145" s="14">
        <f t="shared" si="28"/>
        <v>18749.999999999935</v>
      </c>
      <c r="M145" s="32">
        <v>6000000</v>
      </c>
      <c r="N145" s="23">
        <f t="shared" si="21"/>
        <v>106250.00000000006</v>
      </c>
    </row>
    <row r="146" spans="1:17" x14ac:dyDescent="0.25">
      <c r="A146" s="7">
        <v>48914</v>
      </c>
      <c r="B146">
        <v>125000</v>
      </c>
      <c r="C146" s="8">
        <f t="shared" si="23"/>
        <v>125000</v>
      </c>
      <c r="E146" s="8">
        <f t="shared" si="22"/>
        <v>125000</v>
      </c>
      <c r="J146" s="14">
        <f t="shared" si="25"/>
        <v>125000</v>
      </c>
      <c r="K146" s="14">
        <f t="shared" si="28"/>
        <v>18749.999999999935</v>
      </c>
      <c r="M146" s="32">
        <v>6000000</v>
      </c>
      <c r="N146" s="23">
        <f t="shared" si="21"/>
        <v>106250.00000000006</v>
      </c>
    </row>
    <row r="147" spans="1:17" x14ac:dyDescent="0.25">
      <c r="A147" s="7">
        <v>48945</v>
      </c>
      <c r="B147">
        <v>125000</v>
      </c>
      <c r="C147" s="8">
        <f t="shared" si="23"/>
        <v>125000</v>
      </c>
      <c r="E147" s="8">
        <f t="shared" si="22"/>
        <v>125000</v>
      </c>
      <c r="J147" s="14">
        <f t="shared" si="25"/>
        <v>125000</v>
      </c>
      <c r="K147" s="14">
        <f t="shared" si="28"/>
        <v>18749.999999999935</v>
      </c>
      <c r="M147" s="32">
        <v>6000000</v>
      </c>
      <c r="N147" s="23">
        <f t="shared" si="21"/>
        <v>106250.00000000006</v>
      </c>
    </row>
    <row r="148" spans="1:17" x14ac:dyDescent="0.25">
      <c r="A148" s="7">
        <v>48976</v>
      </c>
      <c r="B148">
        <v>125000</v>
      </c>
      <c r="C148" s="8">
        <f t="shared" si="23"/>
        <v>125000</v>
      </c>
      <c r="E148" s="8">
        <f t="shared" si="22"/>
        <v>125000</v>
      </c>
      <c r="J148" s="14">
        <f t="shared" si="25"/>
        <v>125000</v>
      </c>
      <c r="K148" s="14">
        <f t="shared" si="28"/>
        <v>18749.999999999935</v>
      </c>
      <c r="M148" s="32">
        <v>6000000</v>
      </c>
      <c r="N148" s="23">
        <f t="shared" si="21"/>
        <v>106250.00000000006</v>
      </c>
    </row>
    <row r="149" spans="1:17" x14ac:dyDescent="0.25">
      <c r="A149" s="7">
        <v>49004</v>
      </c>
      <c r="B149">
        <v>125000</v>
      </c>
      <c r="C149" s="8">
        <f t="shared" si="23"/>
        <v>125000</v>
      </c>
      <c r="E149" s="8">
        <f t="shared" si="22"/>
        <v>125000</v>
      </c>
      <c r="J149" s="14">
        <f t="shared" si="25"/>
        <v>125000</v>
      </c>
      <c r="K149" s="14">
        <f t="shared" si="28"/>
        <v>18749.999999999935</v>
      </c>
      <c r="M149" s="32">
        <v>6000000</v>
      </c>
      <c r="N149" s="23">
        <f t="shared" si="21"/>
        <v>106250.00000000006</v>
      </c>
    </row>
    <row r="150" spans="1:17" x14ac:dyDescent="0.25">
      <c r="A150" s="7">
        <v>49035</v>
      </c>
      <c r="B150">
        <v>125000</v>
      </c>
      <c r="C150" s="8">
        <f t="shared" si="23"/>
        <v>125000</v>
      </c>
      <c r="E150" s="8">
        <f t="shared" si="22"/>
        <v>125000</v>
      </c>
      <c r="J150" s="14">
        <f t="shared" si="25"/>
        <v>125000</v>
      </c>
      <c r="K150" s="14">
        <f t="shared" si="28"/>
        <v>18749.999999999935</v>
      </c>
      <c r="M150" s="32">
        <v>6000000</v>
      </c>
      <c r="N150" s="23">
        <f t="shared" si="21"/>
        <v>106250.00000000006</v>
      </c>
    </row>
    <row r="151" spans="1:17" x14ac:dyDescent="0.25">
      <c r="A151" s="7">
        <v>49065</v>
      </c>
      <c r="B151">
        <v>125000</v>
      </c>
      <c r="C151" s="8">
        <f t="shared" si="23"/>
        <v>125000</v>
      </c>
      <c r="E151" s="8">
        <f t="shared" si="22"/>
        <v>125000</v>
      </c>
      <c r="J151" s="14">
        <f t="shared" si="25"/>
        <v>125000</v>
      </c>
      <c r="K151" s="14">
        <f t="shared" si="28"/>
        <v>18749.999999999935</v>
      </c>
      <c r="M151" s="32">
        <v>6000000</v>
      </c>
      <c r="N151" s="23">
        <f t="shared" si="21"/>
        <v>106250.00000000006</v>
      </c>
    </row>
    <row r="152" spans="1:17" x14ac:dyDescent="0.25">
      <c r="A152" s="7">
        <v>49096</v>
      </c>
      <c r="B152">
        <v>125000</v>
      </c>
      <c r="C152" s="8">
        <f t="shared" si="23"/>
        <v>125000</v>
      </c>
      <c r="E152" s="8">
        <f t="shared" si="22"/>
        <v>125000</v>
      </c>
      <c r="J152" s="14">
        <f t="shared" si="25"/>
        <v>125000</v>
      </c>
      <c r="K152" s="14">
        <f t="shared" si="28"/>
        <v>18749.999999999935</v>
      </c>
      <c r="M152" s="32">
        <v>6000000</v>
      </c>
      <c r="N152" s="23">
        <f t="shared" si="21"/>
        <v>106250.00000000006</v>
      </c>
    </row>
    <row r="153" spans="1:17" x14ac:dyDescent="0.25">
      <c r="A153" s="7">
        <v>49126</v>
      </c>
      <c r="B153">
        <v>125000</v>
      </c>
      <c r="C153" s="8">
        <f t="shared" si="23"/>
        <v>125000</v>
      </c>
      <c r="E153" s="8">
        <f t="shared" si="22"/>
        <v>125000</v>
      </c>
      <c r="J153" s="14">
        <f t="shared" si="25"/>
        <v>125000</v>
      </c>
      <c r="K153" s="14">
        <f t="shared" si="28"/>
        <v>18749.999999999935</v>
      </c>
      <c r="M153" s="32">
        <v>6000000</v>
      </c>
      <c r="N153" s="23">
        <f t="shared" ref="N153:N216" si="29">J153-K153</f>
        <v>106250.00000000006</v>
      </c>
    </row>
    <row r="154" spans="1:17" x14ac:dyDescent="0.25">
      <c r="A154" s="7">
        <v>49157</v>
      </c>
      <c r="B154">
        <v>125000</v>
      </c>
      <c r="C154" s="8">
        <f t="shared" si="23"/>
        <v>125000</v>
      </c>
      <c r="E154" s="8">
        <f t="shared" ref="E154:E217" si="30">B154-D154</f>
        <v>125000</v>
      </c>
      <c r="J154" s="14">
        <f t="shared" si="25"/>
        <v>125000</v>
      </c>
      <c r="K154" s="14">
        <f t="shared" si="28"/>
        <v>18749.999999999935</v>
      </c>
      <c r="M154" s="32">
        <v>6000000</v>
      </c>
      <c r="N154" s="23">
        <f t="shared" si="29"/>
        <v>106250.00000000006</v>
      </c>
    </row>
    <row r="155" spans="1:17" x14ac:dyDescent="0.25">
      <c r="A155" s="17">
        <v>49188</v>
      </c>
      <c r="B155" s="16">
        <v>125000</v>
      </c>
      <c r="C155" s="18">
        <f t="shared" ref="C155:C218" si="31">C154*(1+$F$17)</f>
        <v>125000</v>
      </c>
      <c r="D155" s="16"/>
      <c r="E155" s="18">
        <f t="shared" si="30"/>
        <v>125000</v>
      </c>
      <c r="F155" s="16"/>
      <c r="G155" s="16"/>
      <c r="H155" s="16"/>
      <c r="I155" s="16"/>
      <c r="J155" s="15">
        <f t="shared" si="25"/>
        <v>125000</v>
      </c>
      <c r="K155" s="15">
        <f t="shared" ref="K155:K186" si="32">$T$13</f>
        <v>50943.751952383107</v>
      </c>
      <c r="L155" s="16" t="s">
        <v>51</v>
      </c>
      <c r="M155" s="16"/>
      <c r="N155" s="30">
        <f>J155-K155</f>
        <v>74056.248047616886</v>
      </c>
      <c r="O155" s="16"/>
      <c r="P155" s="16"/>
      <c r="Q155" s="16"/>
    </row>
    <row r="156" spans="1:17" x14ac:dyDescent="0.25">
      <c r="A156" s="7">
        <v>49218</v>
      </c>
      <c r="B156">
        <v>125000</v>
      </c>
      <c r="C156" s="8">
        <f t="shared" si="31"/>
        <v>125000</v>
      </c>
      <c r="E156" s="8">
        <f t="shared" si="30"/>
        <v>125000</v>
      </c>
      <c r="J156" s="14">
        <f t="shared" si="25"/>
        <v>125000</v>
      </c>
      <c r="K156" s="14">
        <f t="shared" si="32"/>
        <v>50943.751952383107</v>
      </c>
      <c r="N156" s="23">
        <f t="shared" si="29"/>
        <v>74056.248047616886</v>
      </c>
    </row>
    <row r="157" spans="1:17" x14ac:dyDescent="0.25">
      <c r="A157" s="7">
        <v>49249</v>
      </c>
      <c r="B157">
        <v>125000</v>
      </c>
      <c r="C157" s="8">
        <f t="shared" si="31"/>
        <v>125000</v>
      </c>
      <c r="E157" s="8">
        <f t="shared" si="30"/>
        <v>125000</v>
      </c>
      <c r="J157" s="14">
        <f t="shared" si="25"/>
        <v>125000</v>
      </c>
      <c r="K157" s="14">
        <f t="shared" si="32"/>
        <v>50943.751952383107</v>
      </c>
      <c r="N157" s="23">
        <f t="shared" si="29"/>
        <v>74056.248047616886</v>
      </c>
    </row>
    <row r="158" spans="1:17" x14ac:dyDescent="0.25">
      <c r="A158" s="7">
        <v>49279</v>
      </c>
      <c r="B158">
        <v>125000</v>
      </c>
      <c r="C158" s="8">
        <f t="shared" si="31"/>
        <v>125000</v>
      </c>
      <c r="E158" s="8">
        <f t="shared" si="30"/>
        <v>125000</v>
      </c>
      <c r="J158" s="14">
        <f t="shared" si="25"/>
        <v>125000</v>
      </c>
      <c r="K158" s="14">
        <f t="shared" si="32"/>
        <v>50943.751952383107</v>
      </c>
      <c r="N158" s="23">
        <f t="shared" si="29"/>
        <v>74056.248047616886</v>
      </c>
    </row>
    <row r="159" spans="1:17" x14ac:dyDescent="0.25">
      <c r="A159" s="7">
        <v>49310</v>
      </c>
      <c r="B159">
        <v>125000</v>
      </c>
      <c r="C159" s="8">
        <f t="shared" si="31"/>
        <v>125000</v>
      </c>
      <c r="E159" s="8">
        <f t="shared" si="30"/>
        <v>125000</v>
      </c>
      <c r="J159" s="14">
        <f t="shared" si="25"/>
        <v>125000</v>
      </c>
      <c r="K159" s="14">
        <f t="shared" si="32"/>
        <v>50943.751952383107</v>
      </c>
      <c r="N159" s="23">
        <f t="shared" si="29"/>
        <v>74056.248047616886</v>
      </c>
    </row>
    <row r="160" spans="1:17" x14ac:dyDescent="0.25">
      <c r="A160" s="7">
        <v>49341</v>
      </c>
      <c r="B160">
        <v>125000</v>
      </c>
      <c r="C160" s="8">
        <f t="shared" si="31"/>
        <v>125000</v>
      </c>
      <c r="E160" s="8">
        <f t="shared" si="30"/>
        <v>125000</v>
      </c>
      <c r="J160" s="14">
        <f t="shared" si="25"/>
        <v>125000</v>
      </c>
      <c r="K160" s="14">
        <f t="shared" si="32"/>
        <v>50943.751952383107</v>
      </c>
      <c r="N160" s="23">
        <f t="shared" si="29"/>
        <v>74056.248047616886</v>
      </c>
    </row>
    <row r="161" spans="1:14" x14ac:dyDescent="0.25">
      <c r="A161" s="7">
        <v>49369</v>
      </c>
      <c r="B161">
        <v>125000</v>
      </c>
      <c r="C161" s="8">
        <f t="shared" si="31"/>
        <v>125000</v>
      </c>
      <c r="E161" s="8">
        <f t="shared" si="30"/>
        <v>125000</v>
      </c>
      <c r="J161" s="14">
        <f t="shared" si="25"/>
        <v>125000</v>
      </c>
      <c r="K161" s="14">
        <f t="shared" si="32"/>
        <v>50943.751952383107</v>
      </c>
      <c r="N161" s="23">
        <f t="shared" si="29"/>
        <v>74056.248047616886</v>
      </c>
    </row>
    <row r="162" spans="1:14" x14ac:dyDescent="0.25">
      <c r="A162" s="7">
        <v>49400</v>
      </c>
      <c r="B162">
        <v>125000</v>
      </c>
      <c r="C162" s="8">
        <f t="shared" si="31"/>
        <v>125000</v>
      </c>
      <c r="E162" s="8">
        <f t="shared" si="30"/>
        <v>125000</v>
      </c>
      <c r="J162" s="14">
        <f t="shared" si="25"/>
        <v>125000</v>
      </c>
      <c r="K162" s="14">
        <f t="shared" si="32"/>
        <v>50943.751952383107</v>
      </c>
      <c r="N162" s="23">
        <f t="shared" si="29"/>
        <v>74056.248047616886</v>
      </c>
    </row>
    <row r="163" spans="1:14" x14ac:dyDescent="0.25">
      <c r="A163" s="7">
        <v>49430</v>
      </c>
      <c r="B163">
        <v>125000</v>
      </c>
      <c r="C163" s="8">
        <f t="shared" si="31"/>
        <v>125000</v>
      </c>
      <c r="E163" s="8">
        <f t="shared" si="30"/>
        <v>125000</v>
      </c>
      <c r="J163" s="14">
        <f t="shared" si="25"/>
        <v>125000</v>
      </c>
      <c r="K163" s="14">
        <f t="shared" si="32"/>
        <v>50943.751952383107</v>
      </c>
      <c r="N163" s="23">
        <f t="shared" si="29"/>
        <v>74056.248047616886</v>
      </c>
    </row>
    <row r="164" spans="1:14" x14ac:dyDescent="0.25">
      <c r="A164" s="7">
        <v>49461</v>
      </c>
      <c r="B164">
        <v>125000</v>
      </c>
      <c r="C164" s="8">
        <f t="shared" si="31"/>
        <v>125000</v>
      </c>
      <c r="E164" s="8">
        <f t="shared" si="30"/>
        <v>125000</v>
      </c>
      <c r="J164" s="14">
        <f t="shared" si="25"/>
        <v>125000</v>
      </c>
      <c r="K164" s="14">
        <f t="shared" si="32"/>
        <v>50943.751952383107</v>
      </c>
      <c r="N164" s="23">
        <f t="shared" si="29"/>
        <v>74056.248047616886</v>
      </c>
    </row>
    <row r="165" spans="1:14" x14ac:dyDescent="0.25">
      <c r="A165" s="7">
        <v>49491</v>
      </c>
      <c r="B165">
        <v>125000</v>
      </c>
      <c r="C165" s="8">
        <f t="shared" si="31"/>
        <v>125000</v>
      </c>
      <c r="E165" s="8">
        <f t="shared" si="30"/>
        <v>125000</v>
      </c>
      <c r="J165" s="14">
        <f t="shared" si="25"/>
        <v>125000</v>
      </c>
      <c r="K165" s="14">
        <f t="shared" si="32"/>
        <v>50943.751952383107</v>
      </c>
      <c r="N165" s="23">
        <f t="shared" si="29"/>
        <v>74056.248047616886</v>
      </c>
    </row>
    <row r="166" spans="1:14" x14ac:dyDescent="0.25">
      <c r="A166" s="7">
        <v>49522</v>
      </c>
      <c r="B166">
        <v>125000</v>
      </c>
      <c r="C166" s="8">
        <f t="shared" si="31"/>
        <v>125000</v>
      </c>
      <c r="E166" s="8">
        <f t="shared" si="30"/>
        <v>125000</v>
      </c>
      <c r="J166" s="14">
        <f t="shared" si="25"/>
        <v>125000</v>
      </c>
      <c r="K166" s="14">
        <f t="shared" si="32"/>
        <v>50943.751952383107</v>
      </c>
      <c r="N166" s="23">
        <f t="shared" si="29"/>
        <v>74056.248047616886</v>
      </c>
    </row>
    <row r="167" spans="1:14" x14ac:dyDescent="0.25">
      <c r="A167" s="7">
        <v>49553</v>
      </c>
      <c r="B167">
        <v>125000</v>
      </c>
      <c r="C167" s="8">
        <f t="shared" si="31"/>
        <v>125000</v>
      </c>
      <c r="E167" s="8">
        <f t="shared" si="30"/>
        <v>125000</v>
      </c>
      <c r="J167" s="14">
        <f t="shared" si="25"/>
        <v>125000</v>
      </c>
      <c r="K167" s="14">
        <f t="shared" si="32"/>
        <v>50943.751952383107</v>
      </c>
      <c r="N167" s="23">
        <f t="shared" si="29"/>
        <v>74056.248047616886</v>
      </c>
    </row>
    <row r="168" spans="1:14" x14ac:dyDescent="0.25">
      <c r="A168" s="7">
        <v>49583</v>
      </c>
      <c r="B168">
        <v>125000</v>
      </c>
      <c r="C168" s="8">
        <f t="shared" si="31"/>
        <v>125000</v>
      </c>
      <c r="E168" s="8">
        <f t="shared" si="30"/>
        <v>125000</v>
      </c>
      <c r="J168" s="14">
        <f t="shared" si="25"/>
        <v>125000</v>
      </c>
      <c r="K168" s="14">
        <f t="shared" si="32"/>
        <v>50943.751952383107</v>
      </c>
      <c r="N168" s="23">
        <f t="shared" si="29"/>
        <v>74056.248047616886</v>
      </c>
    </row>
    <row r="169" spans="1:14" x14ac:dyDescent="0.25">
      <c r="A169" s="7">
        <v>49614</v>
      </c>
      <c r="B169">
        <v>125000</v>
      </c>
      <c r="C169" s="8">
        <f t="shared" si="31"/>
        <v>125000</v>
      </c>
      <c r="E169" s="8">
        <f t="shared" si="30"/>
        <v>125000</v>
      </c>
      <c r="J169" s="14">
        <f t="shared" si="25"/>
        <v>125000</v>
      </c>
      <c r="K169" s="14">
        <f t="shared" si="32"/>
        <v>50943.751952383107</v>
      </c>
      <c r="N169" s="23">
        <f t="shared" si="29"/>
        <v>74056.248047616886</v>
      </c>
    </row>
    <row r="170" spans="1:14" x14ac:dyDescent="0.25">
      <c r="A170" s="7">
        <v>49644</v>
      </c>
      <c r="B170">
        <v>125000</v>
      </c>
      <c r="C170" s="8">
        <f t="shared" si="31"/>
        <v>125000</v>
      </c>
      <c r="E170" s="8">
        <f t="shared" si="30"/>
        <v>125000</v>
      </c>
      <c r="J170" s="14">
        <f t="shared" si="25"/>
        <v>125000</v>
      </c>
      <c r="K170" s="14">
        <f t="shared" si="32"/>
        <v>50943.751952383107</v>
      </c>
      <c r="N170" s="23">
        <f t="shared" si="29"/>
        <v>74056.248047616886</v>
      </c>
    </row>
    <row r="171" spans="1:14" x14ac:dyDescent="0.25">
      <c r="A171" s="7">
        <v>49675</v>
      </c>
      <c r="B171">
        <v>125000</v>
      </c>
      <c r="C171" s="8">
        <f t="shared" si="31"/>
        <v>125000</v>
      </c>
      <c r="E171" s="8">
        <f t="shared" si="30"/>
        <v>125000</v>
      </c>
      <c r="J171" s="14">
        <f t="shared" ref="J171:J234" si="33">E171</f>
        <v>125000</v>
      </c>
      <c r="K171" s="14">
        <f t="shared" si="32"/>
        <v>50943.751952383107</v>
      </c>
      <c r="N171" s="23">
        <f t="shared" si="29"/>
        <v>74056.248047616886</v>
      </c>
    </row>
    <row r="172" spans="1:14" x14ac:dyDescent="0.25">
      <c r="A172" s="7">
        <v>49706</v>
      </c>
      <c r="B172">
        <v>125000</v>
      </c>
      <c r="C172" s="8">
        <f t="shared" si="31"/>
        <v>125000</v>
      </c>
      <c r="E172" s="8">
        <f t="shared" si="30"/>
        <v>125000</v>
      </c>
      <c r="J172" s="14">
        <f t="shared" si="33"/>
        <v>125000</v>
      </c>
      <c r="K172" s="14">
        <f t="shared" si="32"/>
        <v>50943.751952383107</v>
      </c>
      <c r="N172" s="23">
        <f t="shared" si="29"/>
        <v>74056.248047616886</v>
      </c>
    </row>
    <row r="173" spans="1:14" x14ac:dyDescent="0.25">
      <c r="A173" s="7">
        <v>49735</v>
      </c>
      <c r="B173">
        <v>125000</v>
      </c>
      <c r="C173" s="8">
        <f t="shared" si="31"/>
        <v>125000</v>
      </c>
      <c r="E173" s="8">
        <f t="shared" si="30"/>
        <v>125000</v>
      </c>
      <c r="J173" s="14">
        <f t="shared" si="33"/>
        <v>125000</v>
      </c>
      <c r="K173" s="14">
        <f t="shared" si="32"/>
        <v>50943.751952383107</v>
      </c>
      <c r="N173" s="23">
        <f t="shared" si="29"/>
        <v>74056.248047616886</v>
      </c>
    </row>
    <row r="174" spans="1:14" x14ac:dyDescent="0.25">
      <c r="A174" s="7">
        <v>49766</v>
      </c>
      <c r="B174">
        <v>125000</v>
      </c>
      <c r="C174" s="8">
        <f t="shared" si="31"/>
        <v>125000</v>
      </c>
      <c r="E174" s="8">
        <f t="shared" si="30"/>
        <v>125000</v>
      </c>
      <c r="J174" s="14">
        <f t="shared" si="33"/>
        <v>125000</v>
      </c>
      <c r="K174" s="14">
        <f t="shared" si="32"/>
        <v>50943.751952383107</v>
      </c>
      <c r="N174" s="23">
        <f t="shared" si="29"/>
        <v>74056.248047616886</v>
      </c>
    </row>
    <row r="175" spans="1:14" x14ac:dyDescent="0.25">
      <c r="A175" s="7">
        <v>49796</v>
      </c>
      <c r="B175">
        <v>125000</v>
      </c>
      <c r="C175" s="8">
        <f t="shared" si="31"/>
        <v>125000</v>
      </c>
      <c r="E175" s="8">
        <f t="shared" si="30"/>
        <v>125000</v>
      </c>
      <c r="J175" s="14">
        <f t="shared" si="33"/>
        <v>125000</v>
      </c>
      <c r="K175" s="14">
        <f t="shared" si="32"/>
        <v>50943.751952383107</v>
      </c>
      <c r="N175" s="23">
        <f t="shared" si="29"/>
        <v>74056.248047616886</v>
      </c>
    </row>
    <row r="176" spans="1:14" x14ac:dyDescent="0.25">
      <c r="A176" s="7">
        <v>49827</v>
      </c>
      <c r="B176">
        <v>125000</v>
      </c>
      <c r="C176" s="8">
        <f t="shared" si="31"/>
        <v>125000</v>
      </c>
      <c r="E176" s="8">
        <f t="shared" si="30"/>
        <v>125000</v>
      </c>
      <c r="J176" s="14">
        <f t="shared" si="33"/>
        <v>125000</v>
      </c>
      <c r="K176" s="14">
        <f t="shared" si="32"/>
        <v>50943.751952383107</v>
      </c>
      <c r="N176" s="23">
        <f t="shared" si="29"/>
        <v>74056.248047616886</v>
      </c>
    </row>
    <row r="177" spans="1:14" x14ac:dyDescent="0.25">
      <c r="A177" s="7">
        <v>49857</v>
      </c>
      <c r="B177">
        <v>125000</v>
      </c>
      <c r="C177" s="8">
        <f t="shared" si="31"/>
        <v>125000</v>
      </c>
      <c r="E177" s="8">
        <f t="shared" si="30"/>
        <v>125000</v>
      </c>
      <c r="J177" s="14">
        <f t="shared" si="33"/>
        <v>125000</v>
      </c>
      <c r="K177" s="14">
        <f t="shared" si="32"/>
        <v>50943.751952383107</v>
      </c>
      <c r="N177" s="23">
        <f t="shared" si="29"/>
        <v>74056.248047616886</v>
      </c>
    </row>
    <row r="178" spans="1:14" x14ac:dyDescent="0.25">
      <c r="A178" s="7">
        <v>49888</v>
      </c>
      <c r="B178">
        <v>125000</v>
      </c>
      <c r="C178" s="8">
        <f t="shared" si="31"/>
        <v>125000</v>
      </c>
      <c r="E178" s="8">
        <f t="shared" si="30"/>
        <v>125000</v>
      </c>
      <c r="J178" s="14">
        <f t="shared" si="33"/>
        <v>125000</v>
      </c>
      <c r="K178" s="14">
        <f t="shared" si="32"/>
        <v>50943.751952383107</v>
      </c>
      <c r="N178" s="23">
        <f t="shared" si="29"/>
        <v>74056.248047616886</v>
      </c>
    </row>
    <row r="179" spans="1:14" x14ac:dyDescent="0.25">
      <c r="A179" s="7">
        <v>49919</v>
      </c>
      <c r="B179">
        <v>125000</v>
      </c>
      <c r="C179" s="8">
        <f t="shared" si="31"/>
        <v>125000</v>
      </c>
      <c r="E179" s="8">
        <f t="shared" si="30"/>
        <v>125000</v>
      </c>
      <c r="J179" s="14">
        <f t="shared" si="33"/>
        <v>125000</v>
      </c>
      <c r="K179" s="14">
        <f t="shared" si="32"/>
        <v>50943.751952383107</v>
      </c>
      <c r="N179" s="23">
        <f t="shared" si="29"/>
        <v>74056.248047616886</v>
      </c>
    </row>
    <row r="180" spans="1:14" x14ac:dyDescent="0.25">
      <c r="A180" s="7">
        <v>49949</v>
      </c>
      <c r="B180">
        <v>125000</v>
      </c>
      <c r="C180" s="8">
        <f t="shared" si="31"/>
        <v>125000</v>
      </c>
      <c r="E180" s="8">
        <f t="shared" si="30"/>
        <v>125000</v>
      </c>
      <c r="J180" s="14">
        <f t="shared" si="33"/>
        <v>125000</v>
      </c>
      <c r="K180" s="14">
        <f t="shared" si="32"/>
        <v>50943.751952383107</v>
      </c>
      <c r="N180" s="23">
        <f t="shared" si="29"/>
        <v>74056.248047616886</v>
      </c>
    </row>
    <row r="181" spans="1:14" x14ac:dyDescent="0.25">
      <c r="A181" s="7">
        <v>49980</v>
      </c>
      <c r="B181">
        <v>125000</v>
      </c>
      <c r="C181" s="8">
        <f t="shared" si="31"/>
        <v>125000</v>
      </c>
      <c r="E181" s="8">
        <f t="shared" si="30"/>
        <v>125000</v>
      </c>
      <c r="J181" s="14">
        <f t="shared" si="33"/>
        <v>125000</v>
      </c>
      <c r="K181" s="14">
        <f t="shared" si="32"/>
        <v>50943.751952383107</v>
      </c>
      <c r="N181" s="23">
        <f t="shared" si="29"/>
        <v>74056.248047616886</v>
      </c>
    </row>
    <row r="182" spans="1:14" x14ac:dyDescent="0.25">
      <c r="A182" s="7">
        <v>50010</v>
      </c>
      <c r="B182">
        <v>125000</v>
      </c>
      <c r="C182" s="8">
        <f t="shared" si="31"/>
        <v>125000</v>
      </c>
      <c r="E182" s="8">
        <f t="shared" si="30"/>
        <v>125000</v>
      </c>
      <c r="J182" s="14">
        <f t="shared" si="33"/>
        <v>125000</v>
      </c>
      <c r="K182" s="14">
        <f t="shared" si="32"/>
        <v>50943.751952383107</v>
      </c>
      <c r="N182" s="23">
        <f t="shared" si="29"/>
        <v>74056.248047616886</v>
      </c>
    </row>
    <row r="183" spans="1:14" x14ac:dyDescent="0.25">
      <c r="A183" s="7">
        <v>50041</v>
      </c>
      <c r="B183">
        <v>125000</v>
      </c>
      <c r="C183" s="8">
        <f t="shared" si="31"/>
        <v>125000</v>
      </c>
      <c r="E183" s="8">
        <f t="shared" si="30"/>
        <v>125000</v>
      </c>
      <c r="J183" s="14">
        <f t="shared" si="33"/>
        <v>125000</v>
      </c>
      <c r="K183" s="14">
        <f t="shared" si="32"/>
        <v>50943.751952383107</v>
      </c>
      <c r="N183" s="23">
        <f t="shared" si="29"/>
        <v>74056.248047616886</v>
      </c>
    </row>
    <row r="184" spans="1:14" x14ac:dyDescent="0.25">
      <c r="A184" s="7">
        <v>50072</v>
      </c>
      <c r="B184">
        <v>125000</v>
      </c>
      <c r="C184" s="8">
        <f t="shared" si="31"/>
        <v>125000</v>
      </c>
      <c r="E184" s="8">
        <f t="shared" si="30"/>
        <v>125000</v>
      </c>
      <c r="J184" s="14">
        <f t="shared" si="33"/>
        <v>125000</v>
      </c>
      <c r="K184" s="14">
        <f t="shared" si="32"/>
        <v>50943.751952383107</v>
      </c>
      <c r="N184" s="23">
        <f t="shared" si="29"/>
        <v>74056.248047616886</v>
      </c>
    </row>
    <row r="185" spans="1:14" x14ac:dyDescent="0.25">
      <c r="A185" s="7">
        <v>50100</v>
      </c>
      <c r="B185">
        <v>125000</v>
      </c>
      <c r="C185" s="8">
        <f t="shared" si="31"/>
        <v>125000</v>
      </c>
      <c r="E185" s="8">
        <f t="shared" si="30"/>
        <v>125000</v>
      </c>
      <c r="J185" s="14">
        <f t="shared" si="33"/>
        <v>125000</v>
      </c>
      <c r="K185" s="14">
        <f t="shared" si="32"/>
        <v>50943.751952383107</v>
      </c>
      <c r="N185" s="23">
        <f t="shared" si="29"/>
        <v>74056.248047616886</v>
      </c>
    </row>
    <row r="186" spans="1:14" x14ac:dyDescent="0.25">
      <c r="A186" s="7">
        <v>50131</v>
      </c>
      <c r="B186">
        <v>125000</v>
      </c>
      <c r="C186" s="8">
        <f t="shared" si="31"/>
        <v>125000</v>
      </c>
      <c r="E186" s="8">
        <f t="shared" si="30"/>
        <v>125000</v>
      </c>
      <c r="J186" s="14">
        <f t="shared" si="33"/>
        <v>125000</v>
      </c>
      <c r="K186" s="14">
        <f t="shared" si="32"/>
        <v>50943.751952383107</v>
      </c>
      <c r="N186" s="23">
        <f t="shared" si="29"/>
        <v>74056.248047616886</v>
      </c>
    </row>
    <row r="187" spans="1:14" x14ac:dyDescent="0.25">
      <c r="A187" s="7">
        <v>50161</v>
      </c>
      <c r="B187">
        <v>125000</v>
      </c>
      <c r="C187" s="8">
        <f t="shared" si="31"/>
        <v>125000</v>
      </c>
      <c r="E187" s="8">
        <f t="shared" si="30"/>
        <v>125000</v>
      </c>
      <c r="J187" s="14">
        <f t="shared" si="33"/>
        <v>125000</v>
      </c>
      <c r="K187" s="14">
        <f t="shared" ref="K187:K218" si="34">$T$13</f>
        <v>50943.751952383107</v>
      </c>
      <c r="N187" s="23">
        <f t="shared" si="29"/>
        <v>74056.248047616886</v>
      </c>
    </row>
    <row r="188" spans="1:14" x14ac:dyDescent="0.25">
      <c r="A188" s="7">
        <v>50192</v>
      </c>
      <c r="B188">
        <v>125000</v>
      </c>
      <c r="C188" s="8">
        <f t="shared" si="31"/>
        <v>125000</v>
      </c>
      <c r="E188" s="8">
        <f t="shared" si="30"/>
        <v>125000</v>
      </c>
      <c r="J188" s="14">
        <f t="shared" si="33"/>
        <v>125000</v>
      </c>
      <c r="K188" s="14">
        <f t="shared" si="34"/>
        <v>50943.751952383107</v>
      </c>
      <c r="N188" s="23">
        <f t="shared" si="29"/>
        <v>74056.248047616886</v>
      </c>
    </row>
    <row r="189" spans="1:14" x14ac:dyDescent="0.25">
      <c r="A189" s="7">
        <v>50222</v>
      </c>
      <c r="B189">
        <v>125000</v>
      </c>
      <c r="C189" s="8">
        <f t="shared" si="31"/>
        <v>125000</v>
      </c>
      <c r="E189" s="8">
        <f t="shared" si="30"/>
        <v>125000</v>
      </c>
      <c r="J189" s="14">
        <f t="shared" si="33"/>
        <v>125000</v>
      </c>
      <c r="K189" s="14">
        <f t="shared" si="34"/>
        <v>50943.751952383107</v>
      </c>
      <c r="N189" s="23">
        <f t="shared" si="29"/>
        <v>74056.248047616886</v>
      </c>
    </row>
    <row r="190" spans="1:14" x14ac:dyDescent="0.25">
      <c r="A190" s="7">
        <v>50253</v>
      </c>
      <c r="B190">
        <v>125000</v>
      </c>
      <c r="C190" s="8">
        <f t="shared" si="31"/>
        <v>125000</v>
      </c>
      <c r="E190" s="8">
        <f t="shared" si="30"/>
        <v>125000</v>
      </c>
      <c r="J190" s="14">
        <f t="shared" si="33"/>
        <v>125000</v>
      </c>
      <c r="K190" s="14">
        <f t="shared" si="34"/>
        <v>50943.751952383107</v>
      </c>
      <c r="N190" s="23">
        <f t="shared" si="29"/>
        <v>74056.248047616886</v>
      </c>
    </row>
    <row r="191" spans="1:14" x14ac:dyDescent="0.25">
      <c r="A191" s="7">
        <v>50284</v>
      </c>
      <c r="B191">
        <v>125000</v>
      </c>
      <c r="C191" s="8">
        <f t="shared" si="31"/>
        <v>125000</v>
      </c>
      <c r="E191" s="8">
        <f t="shared" si="30"/>
        <v>125000</v>
      </c>
      <c r="J191" s="14">
        <f t="shared" si="33"/>
        <v>125000</v>
      </c>
      <c r="K191" s="14">
        <f t="shared" si="34"/>
        <v>50943.751952383107</v>
      </c>
      <c r="N191" s="23">
        <f t="shared" si="29"/>
        <v>74056.248047616886</v>
      </c>
    </row>
    <row r="192" spans="1:14" x14ac:dyDescent="0.25">
      <c r="A192" s="7">
        <v>50314</v>
      </c>
      <c r="B192">
        <v>125000</v>
      </c>
      <c r="C192" s="8">
        <f t="shared" si="31"/>
        <v>125000</v>
      </c>
      <c r="E192" s="8">
        <f t="shared" si="30"/>
        <v>125000</v>
      </c>
      <c r="J192" s="14">
        <f t="shared" si="33"/>
        <v>125000</v>
      </c>
      <c r="K192" s="14">
        <f t="shared" si="34"/>
        <v>50943.751952383107</v>
      </c>
      <c r="N192" s="23">
        <f t="shared" si="29"/>
        <v>74056.248047616886</v>
      </c>
    </row>
    <row r="193" spans="1:14" x14ac:dyDescent="0.25">
      <c r="A193" s="7">
        <v>50345</v>
      </c>
      <c r="B193">
        <v>125000</v>
      </c>
      <c r="C193" s="8">
        <f t="shared" si="31"/>
        <v>125000</v>
      </c>
      <c r="E193" s="8">
        <f t="shared" si="30"/>
        <v>125000</v>
      </c>
      <c r="J193" s="14">
        <f t="shared" si="33"/>
        <v>125000</v>
      </c>
      <c r="K193" s="14">
        <f t="shared" si="34"/>
        <v>50943.751952383107</v>
      </c>
      <c r="N193" s="23">
        <f t="shared" si="29"/>
        <v>74056.248047616886</v>
      </c>
    </row>
    <row r="194" spans="1:14" x14ac:dyDescent="0.25">
      <c r="A194" s="7">
        <v>50375</v>
      </c>
      <c r="B194">
        <v>125000</v>
      </c>
      <c r="C194" s="8">
        <f t="shared" si="31"/>
        <v>125000</v>
      </c>
      <c r="E194" s="8">
        <f t="shared" si="30"/>
        <v>125000</v>
      </c>
      <c r="J194" s="14">
        <f t="shared" si="33"/>
        <v>125000</v>
      </c>
      <c r="K194" s="14">
        <f t="shared" si="34"/>
        <v>50943.751952383107</v>
      </c>
      <c r="N194" s="23">
        <f t="shared" si="29"/>
        <v>74056.248047616886</v>
      </c>
    </row>
    <row r="195" spans="1:14" x14ac:dyDescent="0.25">
      <c r="A195" s="7">
        <v>50406</v>
      </c>
      <c r="B195">
        <v>125000</v>
      </c>
      <c r="C195" s="8">
        <f t="shared" si="31"/>
        <v>125000</v>
      </c>
      <c r="E195" s="8">
        <f t="shared" si="30"/>
        <v>125000</v>
      </c>
      <c r="J195" s="14">
        <f t="shared" si="33"/>
        <v>125000</v>
      </c>
      <c r="K195" s="14">
        <f t="shared" si="34"/>
        <v>50943.751952383107</v>
      </c>
      <c r="N195" s="23">
        <f t="shared" si="29"/>
        <v>74056.248047616886</v>
      </c>
    </row>
    <row r="196" spans="1:14" x14ac:dyDescent="0.25">
      <c r="A196" s="7">
        <v>50437</v>
      </c>
      <c r="B196">
        <v>125000</v>
      </c>
      <c r="C196" s="8">
        <f t="shared" si="31"/>
        <v>125000</v>
      </c>
      <c r="E196" s="8">
        <f t="shared" si="30"/>
        <v>125000</v>
      </c>
      <c r="J196" s="14">
        <f t="shared" si="33"/>
        <v>125000</v>
      </c>
      <c r="K196" s="14">
        <f t="shared" si="34"/>
        <v>50943.751952383107</v>
      </c>
      <c r="N196" s="23">
        <f t="shared" si="29"/>
        <v>74056.248047616886</v>
      </c>
    </row>
    <row r="197" spans="1:14" x14ac:dyDescent="0.25">
      <c r="A197" s="7">
        <v>50465</v>
      </c>
      <c r="B197">
        <v>125000</v>
      </c>
      <c r="C197" s="8">
        <f t="shared" si="31"/>
        <v>125000</v>
      </c>
      <c r="E197" s="8">
        <f t="shared" si="30"/>
        <v>125000</v>
      </c>
      <c r="J197" s="14">
        <f t="shared" si="33"/>
        <v>125000</v>
      </c>
      <c r="K197" s="14">
        <f t="shared" si="34"/>
        <v>50943.751952383107</v>
      </c>
      <c r="N197" s="23">
        <f t="shared" si="29"/>
        <v>74056.248047616886</v>
      </c>
    </row>
    <row r="198" spans="1:14" x14ac:dyDescent="0.25">
      <c r="A198" s="7">
        <v>50496</v>
      </c>
      <c r="B198">
        <v>125000</v>
      </c>
      <c r="C198" s="8">
        <f t="shared" si="31"/>
        <v>125000</v>
      </c>
      <c r="E198" s="8">
        <f t="shared" si="30"/>
        <v>125000</v>
      </c>
      <c r="J198" s="14">
        <f t="shared" si="33"/>
        <v>125000</v>
      </c>
      <c r="K198" s="14">
        <f t="shared" si="34"/>
        <v>50943.751952383107</v>
      </c>
      <c r="N198" s="23">
        <f t="shared" si="29"/>
        <v>74056.248047616886</v>
      </c>
    </row>
    <row r="199" spans="1:14" x14ac:dyDescent="0.25">
      <c r="A199" s="7">
        <v>50526</v>
      </c>
      <c r="B199">
        <v>125000</v>
      </c>
      <c r="C199" s="8">
        <f t="shared" si="31"/>
        <v>125000</v>
      </c>
      <c r="E199" s="8">
        <f t="shared" si="30"/>
        <v>125000</v>
      </c>
      <c r="J199" s="14">
        <f t="shared" si="33"/>
        <v>125000</v>
      </c>
      <c r="K199" s="14">
        <f t="shared" si="34"/>
        <v>50943.751952383107</v>
      </c>
      <c r="N199" s="23">
        <f t="shared" si="29"/>
        <v>74056.248047616886</v>
      </c>
    </row>
    <row r="200" spans="1:14" x14ac:dyDescent="0.25">
      <c r="A200" s="7">
        <v>50557</v>
      </c>
      <c r="B200">
        <v>125000</v>
      </c>
      <c r="C200" s="8">
        <f t="shared" si="31"/>
        <v>125000</v>
      </c>
      <c r="E200" s="8">
        <f t="shared" si="30"/>
        <v>125000</v>
      </c>
      <c r="J200" s="14">
        <f t="shared" si="33"/>
        <v>125000</v>
      </c>
      <c r="K200" s="14">
        <f t="shared" si="34"/>
        <v>50943.751952383107</v>
      </c>
      <c r="N200" s="23">
        <f t="shared" si="29"/>
        <v>74056.248047616886</v>
      </c>
    </row>
    <row r="201" spans="1:14" x14ac:dyDescent="0.25">
      <c r="A201" s="7">
        <v>50587</v>
      </c>
      <c r="B201">
        <v>125000</v>
      </c>
      <c r="C201" s="8">
        <f t="shared" si="31"/>
        <v>125000</v>
      </c>
      <c r="E201" s="8">
        <f t="shared" si="30"/>
        <v>125000</v>
      </c>
      <c r="J201" s="14">
        <f t="shared" si="33"/>
        <v>125000</v>
      </c>
      <c r="K201" s="14">
        <f t="shared" si="34"/>
        <v>50943.751952383107</v>
      </c>
      <c r="N201" s="23">
        <f t="shared" si="29"/>
        <v>74056.248047616886</v>
      </c>
    </row>
    <row r="202" spans="1:14" x14ac:dyDescent="0.25">
      <c r="A202" s="7">
        <v>50618</v>
      </c>
      <c r="B202">
        <v>125000</v>
      </c>
      <c r="C202" s="8">
        <f t="shared" si="31"/>
        <v>125000</v>
      </c>
      <c r="E202" s="8">
        <f t="shared" si="30"/>
        <v>125000</v>
      </c>
      <c r="J202" s="14">
        <f t="shared" si="33"/>
        <v>125000</v>
      </c>
      <c r="K202" s="14">
        <f t="shared" si="34"/>
        <v>50943.751952383107</v>
      </c>
      <c r="N202" s="23">
        <f t="shared" si="29"/>
        <v>74056.248047616886</v>
      </c>
    </row>
    <row r="203" spans="1:14" x14ac:dyDescent="0.25">
      <c r="A203" s="7">
        <v>50649</v>
      </c>
      <c r="B203">
        <v>125000</v>
      </c>
      <c r="C203" s="8">
        <f t="shared" si="31"/>
        <v>125000</v>
      </c>
      <c r="E203" s="8">
        <f t="shared" si="30"/>
        <v>125000</v>
      </c>
      <c r="J203" s="14">
        <f t="shared" si="33"/>
        <v>125000</v>
      </c>
      <c r="K203" s="14">
        <f t="shared" si="34"/>
        <v>50943.751952383107</v>
      </c>
      <c r="N203" s="23">
        <f t="shared" si="29"/>
        <v>74056.248047616886</v>
      </c>
    </row>
    <row r="204" spans="1:14" x14ac:dyDescent="0.25">
      <c r="A204" s="7">
        <v>50679</v>
      </c>
      <c r="B204">
        <v>125000</v>
      </c>
      <c r="C204" s="8">
        <f t="shared" si="31"/>
        <v>125000</v>
      </c>
      <c r="E204" s="8">
        <f t="shared" si="30"/>
        <v>125000</v>
      </c>
      <c r="J204" s="14">
        <f t="shared" si="33"/>
        <v>125000</v>
      </c>
      <c r="K204" s="14">
        <f t="shared" si="34"/>
        <v>50943.751952383107</v>
      </c>
      <c r="N204" s="23">
        <f t="shared" si="29"/>
        <v>74056.248047616886</v>
      </c>
    </row>
    <row r="205" spans="1:14" x14ac:dyDescent="0.25">
      <c r="A205" s="7">
        <v>50710</v>
      </c>
      <c r="B205">
        <v>125000</v>
      </c>
      <c r="C205" s="8">
        <f t="shared" si="31"/>
        <v>125000</v>
      </c>
      <c r="E205" s="8">
        <f t="shared" si="30"/>
        <v>125000</v>
      </c>
      <c r="J205" s="14">
        <f t="shared" si="33"/>
        <v>125000</v>
      </c>
      <c r="K205" s="14">
        <f t="shared" si="34"/>
        <v>50943.751952383107</v>
      </c>
      <c r="N205" s="23">
        <f t="shared" si="29"/>
        <v>74056.248047616886</v>
      </c>
    </row>
    <row r="206" spans="1:14" x14ac:dyDescent="0.25">
      <c r="A206" s="7">
        <v>50740</v>
      </c>
      <c r="B206">
        <v>125000</v>
      </c>
      <c r="C206" s="8">
        <f t="shared" si="31"/>
        <v>125000</v>
      </c>
      <c r="E206" s="8">
        <f t="shared" si="30"/>
        <v>125000</v>
      </c>
      <c r="J206" s="14">
        <f t="shared" si="33"/>
        <v>125000</v>
      </c>
      <c r="K206" s="14">
        <f t="shared" si="34"/>
        <v>50943.751952383107</v>
      </c>
      <c r="N206" s="23">
        <f t="shared" si="29"/>
        <v>74056.248047616886</v>
      </c>
    </row>
    <row r="207" spans="1:14" x14ac:dyDescent="0.25">
      <c r="A207" s="7">
        <v>50771</v>
      </c>
      <c r="B207">
        <v>125000</v>
      </c>
      <c r="C207" s="8">
        <f t="shared" si="31"/>
        <v>125000</v>
      </c>
      <c r="E207" s="8">
        <f t="shared" si="30"/>
        <v>125000</v>
      </c>
      <c r="J207" s="14">
        <f t="shared" si="33"/>
        <v>125000</v>
      </c>
      <c r="K207" s="14">
        <f t="shared" si="34"/>
        <v>50943.751952383107</v>
      </c>
      <c r="N207" s="23">
        <f t="shared" si="29"/>
        <v>74056.248047616886</v>
      </c>
    </row>
    <row r="208" spans="1:14" x14ac:dyDescent="0.25">
      <c r="A208" s="7">
        <v>50802</v>
      </c>
      <c r="B208">
        <v>125000</v>
      </c>
      <c r="C208" s="8">
        <f t="shared" si="31"/>
        <v>125000</v>
      </c>
      <c r="E208" s="8">
        <f t="shared" si="30"/>
        <v>125000</v>
      </c>
      <c r="J208" s="14">
        <f t="shared" si="33"/>
        <v>125000</v>
      </c>
      <c r="K208" s="14">
        <f t="shared" si="34"/>
        <v>50943.751952383107</v>
      </c>
      <c r="N208" s="23">
        <f t="shared" si="29"/>
        <v>74056.248047616886</v>
      </c>
    </row>
    <row r="209" spans="1:14" x14ac:dyDescent="0.25">
      <c r="A209" s="7">
        <v>50830</v>
      </c>
      <c r="B209">
        <v>125000</v>
      </c>
      <c r="C209" s="8">
        <f t="shared" si="31"/>
        <v>125000</v>
      </c>
      <c r="E209" s="8">
        <f t="shared" si="30"/>
        <v>125000</v>
      </c>
      <c r="J209" s="14">
        <f t="shared" si="33"/>
        <v>125000</v>
      </c>
      <c r="K209" s="14">
        <f t="shared" si="34"/>
        <v>50943.751952383107</v>
      </c>
      <c r="N209" s="23">
        <f t="shared" si="29"/>
        <v>74056.248047616886</v>
      </c>
    </row>
    <row r="210" spans="1:14" x14ac:dyDescent="0.25">
      <c r="A210" s="7">
        <v>50861</v>
      </c>
      <c r="B210">
        <v>125000</v>
      </c>
      <c r="C210" s="8">
        <f t="shared" si="31"/>
        <v>125000</v>
      </c>
      <c r="E210" s="8">
        <f t="shared" si="30"/>
        <v>125000</v>
      </c>
      <c r="J210" s="14">
        <f t="shared" si="33"/>
        <v>125000</v>
      </c>
      <c r="K210" s="14">
        <f t="shared" si="34"/>
        <v>50943.751952383107</v>
      </c>
      <c r="N210" s="23">
        <f t="shared" si="29"/>
        <v>74056.248047616886</v>
      </c>
    </row>
    <row r="211" spans="1:14" x14ac:dyDescent="0.25">
      <c r="A211" s="7">
        <v>50891</v>
      </c>
      <c r="B211">
        <v>125000</v>
      </c>
      <c r="C211" s="8">
        <f t="shared" si="31"/>
        <v>125000</v>
      </c>
      <c r="E211" s="8">
        <f t="shared" si="30"/>
        <v>125000</v>
      </c>
      <c r="J211" s="14">
        <f t="shared" si="33"/>
        <v>125000</v>
      </c>
      <c r="K211" s="14">
        <f t="shared" si="34"/>
        <v>50943.751952383107</v>
      </c>
      <c r="N211" s="23">
        <f t="shared" si="29"/>
        <v>74056.248047616886</v>
      </c>
    </row>
    <row r="212" spans="1:14" x14ac:dyDescent="0.25">
      <c r="A212" s="7">
        <v>50922</v>
      </c>
      <c r="B212">
        <v>125000</v>
      </c>
      <c r="C212" s="8">
        <f t="shared" si="31"/>
        <v>125000</v>
      </c>
      <c r="E212" s="8">
        <f t="shared" si="30"/>
        <v>125000</v>
      </c>
      <c r="J212" s="14">
        <f t="shared" si="33"/>
        <v>125000</v>
      </c>
      <c r="K212" s="14">
        <f t="shared" si="34"/>
        <v>50943.751952383107</v>
      </c>
      <c r="N212" s="23">
        <f t="shared" si="29"/>
        <v>74056.248047616886</v>
      </c>
    </row>
    <row r="213" spans="1:14" x14ac:dyDescent="0.25">
      <c r="A213" s="7">
        <v>50952</v>
      </c>
      <c r="B213">
        <v>125000</v>
      </c>
      <c r="C213" s="8">
        <f t="shared" si="31"/>
        <v>125000</v>
      </c>
      <c r="E213" s="8">
        <f t="shared" si="30"/>
        <v>125000</v>
      </c>
      <c r="J213" s="14">
        <f t="shared" si="33"/>
        <v>125000</v>
      </c>
      <c r="K213" s="14">
        <f t="shared" si="34"/>
        <v>50943.751952383107</v>
      </c>
      <c r="N213" s="23">
        <f t="shared" si="29"/>
        <v>74056.248047616886</v>
      </c>
    </row>
    <row r="214" spans="1:14" x14ac:dyDescent="0.25">
      <c r="A214" s="7">
        <v>50983</v>
      </c>
      <c r="B214">
        <v>125000</v>
      </c>
      <c r="C214" s="8">
        <f t="shared" si="31"/>
        <v>125000</v>
      </c>
      <c r="E214" s="8">
        <f t="shared" si="30"/>
        <v>125000</v>
      </c>
      <c r="J214" s="14">
        <f t="shared" si="33"/>
        <v>125000</v>
      </c>
      <c r="K214" s="14">
        <f t="shared" si="34"/>
        <v>50943.751952383107</v>
      </c>
      <c r="N214" s="23">
        <f t="shared" si="29"/>
        <v>74056.248047616886</v>
      </c>
    </row>
    <row r="215" spans="1:14" x14ac:dyDescent="0.25">
      <c r="A215" s="7">
        <v>51014</v>
      </c>
      <c r="B215">
        <v>125000</v>
      </c>
      <c r="C215" s="8">
        <f t="shared" si="31"/>
        <v>125000</v>
      </c>
      <c r="E215" s="8">
        <f t="shared" si="30"/>
        <v>125000</v>
      </c>
      <c r="J215" s="14">
        <f t="shared" si="33"/>
        <v>125000</v>
      </c>
      <c r="K215" s="14">
        <f t="shared" si="34"/>
        <v>50943.751952383107</v>
      </c>
      <c r="N215" s="23">
        <f t="shared" si="29"/>
        <v>74056.248047616886</v>
      </c>
    </row>
    <row r="216" spans="1:14" x14ac:dyDescent="0.25">
      <c r="A216" s="7">
        <v>51044</v>
      </c>
      <c r="B216">
        <v>125000</v>
      </c>
      <c r="C216" s="8">
        <f t="shared" si="31"/>
        <v>125000</v>
      </c>
      <c r="E216" s="8">
        <f t="shared" si="30"/>
        <v>125000</v>
      </c>
      <c r="J216" s="14">
        <f t="shared" si="33"/>
        <v>125000</v>
      </c>
      <c r="K216" s="14">
        <f t="shared" si="34"/>
        <v>50943.751952383107</v>
      </c>
      <c r="N216" s="23">
        <f t="shared" si="29"/>
        <v>74056.248047616886</v>
      </c>
    </row>
    <row r="217" spans="1:14" x14ac:dyDescent="0.25">
      <c r="A217" s="7">
        <v>51075</v>
      </c>
      <c r="B217">
        <v>125000</v>
      </c>
      <c r="C217" s="8">
        <f t="shared" si="31"/>
        <v>125000</v>
      </c>
      <c r="E217" s="8">
        <f t="shared" si="30"/>
        <v>125000</v>
      </c>
      <c r="J217" s="14">
        <f t="shared" si="33"/>
        <v>125000</v>
      </c>
      <c r="K217" s="14">
        <f t="shared" si="34"/>
        <v>50943.751952383107</v>
      </c>
      <c r="N217" s="23">
        <f t="shared" ref="N217:N266" si="35">J217-K217</f>
        <v>74056.248047616886</v>
      </c>
    </row>
    <row r="218" spans="1:14" x14ac:dyDescent="0.25">
      <c r="A218" s="7">
        <v>51105</v>
      </c>
      <c r="B218">
        <v>125000</v>
      </c>
      <c r="C218" s="8">
        <f t="shared" si="31"/>
        <v>125000</v>
      </c>
      <c r="E218" s="8">
        <f t="shared" ref="E218:E266" si="36">B218-D218</f>
        <v>125000</v>
      </c>
      <c r="J218" s="14">
        <f t="shared" si="33"/>
        <v>125000</v>
      </c>
      <c r="K218" s="14">
        <f t="shared" si="34"/>
        <v>50943.751952383107</v>
      </c>
      <c r="N218" s="23">
        <f t="shared" si="35"/>
        <v>74056.248047616886</v>
      </c>
    </row>
    <row r="219" spans="1:14" x14ac:dyDescent="0.25">
      <c r="A219" s="7">
        <v>51136</v>
      </c>
      <c r="B219">
        <v>125000</v>
      </c>
      <c r="C219" s="8">
        <f t="shared" ref="C219:C266" si="37">C218*(1+$F$17)</f>
        <v>125000</v>
      </c>
      <c r="E219" s="8">
        <f t="shared" si="36"/>
        <v>125000</v>
      </c>
      <c r="J219" s="14">
        <f t="shared" si="33"/>
        <v>125000</v>
      </c>
      <c r="K219" s="14">
        <f t="shared" ref="K219:K250" si="38">$T$13</f>
        <v>50943.751952383107</v>
      </c>
      <c r="N219" s="23">
        <f t="shared" si="35"/>
        <v>74056.248047616886</v>
      </c>
    </row>
    <row r="220" spans="1:14" x14ac:dyDescent="0.25">
      <c r="A220" s="7">
        <v>51167</v>
      </c>
      <c r="B220">
        <v>125000</v>
      </c>
      <c r="C220" s="8">
        <f t="shared" si="37"/>
        <v>125000</v>
      </c>
      <c r="E220" s="8">
        <f t="shared" si="36"/>
        <v>125000</v>
      </c>
      <c r="J220" s="14">
        <f t="shared" si="33"/>
        <v>125000</v>
      </c>
      <c r="K220" s="14">
        <f t="shared" si="38"/>
        <v>50943.751952383107</v>
      </c>
      <c r="N220" s="23">
        <f t="shared" si="35"/>
        <v>74056.248047616886</v>
      </c>
    </row>
    <row r="221" spans="1:14" x14ac:dyDescent="0.25">
      <c r="A221" s="7">
        <v>51196</v>
      </c>
      <c r="B221">
        <v>125000</v>
      </c>
      <c r="C221" s="8">
        <f t="shared" si="37"/>
        <v>125000</v>
      </c>
      <c r="E221" s="8">
        <f t="shared" si="36"/>
        <v>125000</v>
      </c>
      <c r="J221" s="14">
        <f t="shared" si="33"/>
        <v>125000</v>
      </c>
      <c r="K221" s="14">
        <f t="shared" si="38"/>
        <v>50943.751952383107</v>
      </c>
      <c r="N221" s="23">
        <f t="shared" si="35"/>
        <v>74056.248047616886</v>
      </c>
    </row>
    <row r="222" spans="1:14" x14ac:dyDescent="0.25">
      <c r="A222" s="7">
        <v>51227</v>
      </c>
      <c r="B222">
        <v>125000</v>
      </c>
      <c r="C222" s="8">
        <f t="shared" si="37"/>
        <v>125000</v>
      </c>
      <c r="E222" s="8">
        <f t="shared" si="36"/>
        <v>125000</v>
      </c>
      <c r="J222" s="14">
        <f t="shared" si="33"/>
        <v>125000</v>
      </c>
      <c r="K222" s="14">
        <f t="shared" si="38"/>
        <v>50943.751952383107</v>
      </c>
      <c r="N222" s="23">
        <f t="shared" si="35"/>
        <v>74056.248047616886</v>
      </c>
    </row>
    <row r="223" spans="1:14" x14ac:dyDescent="0.25">
      <c r="A223" s="7">
        <v>51257</v>
      </c>
      <c r="B223">
        <v>125000</v>
      </c>
      <c r="C223" s="8">
        <f t="shared" si="37"/>
        <v>125000</v>
      </c>
      <c r="E223" s="8">
        <f t="shared" si="36"/>
        <v>125000</v>
      </c>
      <c r="J223" s="14">
        <f t="shared" si="33"/>
        <v>125000</v>
      </c>
      <c r="K223" s="14">
        <f t="shared" si="38"/>
        <v>50943.751952383107</v>
      </c>
      <c r="N223" s="23">
        <f t="shared" si="35"/>
        <v>74056.248047616886</v>
      </c>
    </row>
    <row r="224" spans="1:14" x14ac:dyDescent="0.25">
      <c r="A224" s="7">
        <v>51288</v>
      </c>
      <c r="B224">
        <v>125000</v>
      </c>
      <c r="C224" s="8">
        <f t="shared" si="37"/>
        <v>125000</v>
      </c>
      <c r="E224" s="8">
        <f t="shared" si="36"/>
        <v>125000</v>
      </c>
      <c r="J224" s="14">
        <f t="shared" si="33"/>
        <v>125000</v>
      </c>
      <c r="K224" s="14">
        <f t="shared" si="38"/>
        <v>50943.751952383107</v>
      </c>
      <c r="N224" s="23">
        <f t="shared" si="35"/>
        <v>74056.248047616886</v>
      </c>
    </row>
    <row r="225" spans="1:14" x14ac:dyDescent="0.25">
      <c r="A225" s="7">
        <v>51318</v>
      </c>
      <c r="B225">
        <v>125000</v>
      </c>
      <c r="C225" s="8">
        <f t="shared" si="37"/>
        <v>125000</v>
      </c>
      <c r="E225" s="8">
        <f t="shared" si="36"/>
        <v>125000</v>
      </c>
      <c r="J225" s="14">
        <f t="shared" si="33"/>
        <v>125000</v>
      </c>
      <c r="K225" s="14">
        <f t="shared" si="38"/>
        <v>50943.751952383107</v>
      </c>
      <c r="N225" s="23">
        <f t="shared" si="35"/>
        <v>74056.248047616886</v>
      </c>
    </row>
    <row r="226" spans="1:14" x14ac:dyDescent="0.25">
      <c r="A226" s="7">
        <v>51349</v>
      </c>
      <c r="B226">
        <v>125000</v>
      </c>
      <c r="C226" s="8">
        <f t="shared" si="37"/>
        <v>125000</v>
      </c>
      <c r="E226" s="8">
        <f t="shared" si="36"/>
        <v>125000</v>
      </c>
      <c r="J226" s="14">
        <f t="shared" si="33"/>
        <v>125000</v>
      </c>
      <c r="K226" s="14">
        <f t="shared" si="38"/>
        <v>50943.751952383107</v>
      </c>
      <c r="N226" s="23">
        <f t="shared" si="35"/>
        <v>74056.248047616886</v>
      </c>
    </row>
    <row r="227" spans="1:14" x14ac:dyDescent="0.25">
      <c r="A227" s="7">
        <v>51380</v>
      </c>
      <c r="B227">
        <v>125000</v>
      </c>
      <c r="C227" s="8">
        <f t="shared" si="37"/>
        <v>125000</v>
      </c>
      <c r="E227" s="8">
        <f t="shared" si="36"/>
        <v>125000</v>
      </c>
      <c r="J227" s="14">
        <f t="shared" si="33"/>
        <v>125000</v>
      </c>
      <c r="K227" s="14">
        <f t="shared" si="38"/>
        <v>50943.751952383107</v>
      </c>
      <c r="N227" s="23">
        <f t="shared" si="35"/>
        <v>74056.248047616886</v>
      </c>
    </row>
    <row r="228" spans="1:14" x14ac:dyDescent="0.25">
      <c r="A228" s="7">
        <v>51410</v>
      </c>
      <c r="B228">
        <v>125000</v>
      </c>
      <c r="C228" s="8">
        <f t="shared" si="37"/>
        <v>125000</v>
      </c>
      <c r="E228" s="8">
        <f t="shared" si="36"/>
        <v>125000</v>
      </c>
      <c r="J228" s="14">
        <f t="shared" si="33"/>
        <v>125000</v>
      </c>
      <c r="K228" s="14">
        <f t="shared" si="38"/>
        <v>50943.751952383107</v>
      </c>
      <c r="N228" s="23">
        <f t="shared" si="35"/>
        <v>74056.248047616886</v>
      </c>
    </row>
    <row r="229" spans="1:14" x14ac:dyDescent="0.25">
      <c r="A229" s="7">
        <v>51441</v>
      </c>
      <c r="B229">
        <v>125000</v>
      </c>
      <c r="C229" s="8">
        <f t="shared" si="37"/>
        <v>125000</v>
      </c>
      <c r="E229" s="8">
        <f t="shared" si="36"/>
        <v>125000</v>
      </c>
      <c r="J229" s="14">
        <f t="shared" si="33"/>
        <v>125000</v>
      </c>
      <c r="K229" s="14">
        <f t="shared" si="38"/>
        <v>50943.751952383107</v>
      </c>
      <c r="N229" s="23">
        <f t="shared" si="35"/>
        <v>74056.248047616886</v>
      </c>
    </row>
    <row r="230" spans="1:14" x14ac:dyDescent="0.25">
      <c r="A230" s="7">
        <v>51471</v>
      </c>
      <c r="B230">
        <v>125000</v>
      </c>
      <c r="C230" s="8">
        <f t="shared" si="37"/>
        <v>125000</v>
      </c>
      <c r="E230" s="8">
        <f t="shared" si="36"/>
        <v>125000</v>
      </c>
      <c r="J230" s="14">
        <f t="shared" si="33"/>
        <v>125000</v>
      </c>
      <c r="K230" s="14">
        <f t="shared" si="38"/>
        <v>50943.751952383107</v>
      </c>
      <c r="N230" s="23">
        <f t="shared" si="35"/>
        <v>74056.248047616886</v>
      </c>
    </row>
    <row r="231" spans="1:14" x14ac:dyDescent="0.25">
      <c r="A231" s="7">
        <v>51502</v>
      </c>
      <c r="B231">
        <v>125000</v>
      </c>
      <c r="C231" s="8">
        <f t="shared" si="37"/>
        <v>125000</v>
      </c>
      <c r="E231" s="8">
        <f t="shared" si="36"/>
        <v>125000</v>
      </c>
      <c r="J231" s="14">
        <f t="shared" si="33"/>
        <v>125000</v>
      </c>
      <c r="K231" s="14">
        <f t="shared" si="38"/>
        <v>50943.751952383107</v>
      </c>
      <c r="N231" s="23">
        <f t="shared" si="35"/>
        <v>74056.248047616886</v>
      </c>
    </row>
    <row r="232" spans="1:14" x14ac:dyDescent="0.25">
      <c r="A232" s="7">
        <v>51533</v>
      </c>
      <c r="B232">
        <v>125000</v>
      </c>
      <c r="C232" s="8">
        <f t="shared" si="37"/>
        <v>125000</v>
      </c>
      <c r="E232" s="8">
        <f t="shared" si="36"/>
        <v>125000</v>
      </c>
      <c r="J232" s="14">
        <f t="shared" si="33"/>
        <v>125000</v>
      </c>
      <c r="K232" s="14">
        <f t="shared" si="38"/>
        <v>50943.751952383107</v>
      </c>
      <c r="N232" s="23">
        <f t="shared" si="35"/>
        <v>74056.248047616886</v>
      </c>
    </row>
    <row r="233" spans="1:14" x14ac:dyDescent="0.25">
      <c r="A233" s="7">
        <v>51561</v>
      </c>
      <c r="B233">
        <v>125000</v>
      </c>
      <c r="C233" s="8">
        <f t="shared" si="37"/>
        <v>125000</v>
      </c>
      <c r="E233" s="8">
        <f t="shared" si="36"/>
        <v>125000</v>
      </c>
      <c r="J233" s="14">
        <f t="shared" si="33"/>
        <v>125000</v>
      </c>
      <c r="K233" s="14">
        <f t="shared" si="38"/>
        <v>50943.751952383107</v>
      </c>
      <c r="N233" s="23">
        <f t="shared" si="35"/>
        <v>74056.248047616886</v>
      </c>
    </row>
    <row r="234" spans="1:14" x14ac:dyDescent="0.25">
      <c r="A234" s="7">
        <v>51592</v>
      </c>
      <c r="B234">
        <v>125000</v>
      </c>
      <c r="C234" s="8">
        <f t="shared" si="37"/>
        <v>125000</v>
      </c>
      <c r="E234" s="8">
        <f t="shared" si="36"/>
        <v>125000</v>
      </c>
      <c r="J234" s="14">
        <f t="shared" si="33"/>
        <v>125000</v>
      </c>
      <c r="K234" s="14">
        <f t="shared" si="38"/>
        <v>50943.751952383107</v>
      </c>
      <c r="N234" s="23">
        <f t="shared" si="35"/>
        <v>74056.248047616886</v>
      </c>
    </row>
    <row r="235" spans="1:14" x14ac:dyDescent="0.25">
      <c r="A235" s="7">
        <v>51622</v>
      </c>
      <c r="B235">
        <v>125000</v>
      </c>
      <c r="C235" s="8">
        <f t="shared" si="37"/>
        <v>125000</v>
      </c>
      <c r="E235" s="8">
        <f t="shared" si="36"/>
        <v>125000</v>
      </c>
      <c r="J235" s="14">
        <f t="shared" ref="J235:J266" si="39">E235</f>
        <v>125000</v>
      </c>
      <c r="K235" s="14">
        <f t="shared" si="38"/>
        <v>50943.751952383107</v>
      </c>
      <c r="N235" s="23">
        <f t="shared" si="35"/>
        <v>74056.248047616886</v>
      </c>
    </row>
    <row r="236" spans="1:14" x14ac:dyDescent="0.25">
      <c r="A236" s="7">
        <v>51653</v>
      </c>
      <c r="B236">
        <v>125000</v>
      </c>
      <c r="C236" s="8">
        <f t="shared" si="37"/>
        <v>125000</v>
      </c>
      <c r="E236" s="8">
        <f t="shared" si="36"/>
        <v>125000</v>
      </c>
      <c r="J236" s="14">
        <f t="shared" si="39"/>
        <v>125000</v>
      </c>
      <c r="K236" s="14">
        <f t="shared" si="38"/>
        <v>50943.751952383107</v>
      </c>
      <c r="N236" s="23">
        <f t="shared" si="35"/>
        <v>74056.248047616886</v>
      </c>
    </row>
    <row r="237" spans="1:14" x14ac:dyDescent="0.25">
      <c r="A237" s="7">
        <v>51683</v>
      </c>
      <c r="B237">
        <v>125000</v>
      </c>
      <c r="C237" s="8">
        <f t="shared" si="37"/>
        <v>125000</v>
      </c>
      <c r="E237" s="8">
        <f t="shared" si="36"/>
        <v>125000</v>
      </c>
      <c r="J237" s="14">
        <f t="shared" si="39"/>
        <v>125000</v>
      </c>
      <c r="K237" s="14">
        <f t="shared" si="38"/>
        <v>50943.751952383107</v>
      </c>
      <c r="N237" s="23">
        <f t="shared" si="35"/>
        <v>74056.248047616886</v>
      </c>
    </row>
    <row r="238" spans="1:14" x14ac:dyDescent="0.25">
      <c r="A238" s="7">
        <v>51714</v>
      </c>
      <c r="B238">
        <v>125000</v>
      </c>
      <c r="C238" s="8">
        <f t="shared" si="37"/>
        <v>125000</v>
      </c>
      <c r="E238" s="8">
        <f t="shared" si="36"/>
        <v>125000</v>
      </c>
      <c r="J238" s="14">
        <f t="shared" si="39"/>
        <v>125000</v>
      </c>
      <c r="K238" s="14">
        <f t="shared" si="38"/>
        <v>50943.751952383107</v>
      </c>
      <c r="N238" s="23">
        <f t="shared" si="35"/>
        <v>74056.248047616886</v>
      </c>
    </row>
    <row r="239" spans="1:14" x14ac:dyDescent="0.25">
      <c r="A239" s="7">
        <v>51745</v>
      </c>
      <c r="B239">
        <v>125000</v>
      </c>
      <c r="C239" s="8">
        <f t="shared" si="37"/>
        <v>125000</v>
      </c>
      <c r="E239" s="8">
        <f t="shared" si="36"/>
        <v>125000</v>
      </c>
      <c r="J239" s="14">
        <f t="shared" si="39"/>
        <v>125000</v>
      </c>
      <c r="K239" s="14">
        <f t="shared" si="38"/>
        <v>50943.751952383107</v>
      </c>
      <c r="N239" s="23">
        <f t="shared" si="35"/>
        <v>74056.248047616886</v>
      </c>
    </row>
    <row r="240" spans="1:14" x14ac:dyDescent="0.25">
      <c r="A240" s="7">
        <v>51775</v>
      </c>
      <c r="B240">
        <v>125000</v>
      </c>
      <c r="C240" s="8">
        <f t="shared" si="37"/>
        <v>125000</v>
      </c>
      <c r="E240" s="8">
        <f t="shared" si="36"/>
        <v>125000</v>
      </c>
      <c r="J240" s="14">
        <f t="shared" si="39"/>
        <v>125000</v>
      </c>
      <c r="K240" s="14">
        <f t="shared" si="38"/>
        <v>50943.751952383107</v>
      </c>
      <c r="N240" s="23">
        <f t="shared" si="35"/>
        <v>74056.248047616886</v>
      </c>
    </row>
    <row r="241" spans="1:14" x14ac:dyDescent="0.25">
      <c r="A241" s="7">
        <v>51806</v>
      </c>
      <c r="B241">
        <v>125000</v>
      </c>
      <c r="C241" s="8">
        <f t="shared" si="37"/>
        <v>125000</v>
      </c>
      <c r="E241" s="8">
        <f t="shared" si="36"/>
        <v>125000</v>
      </c>
      <c r="J241" s="14">
        <f t="shared" si="39"/>
        <v>125000</v>
      </c>
      <c r="K241" s="14">
        <f t="shared" si="38"/>
        <v>50943.751952383107</v>
      </c>
      <c r="N241" s="23">
        <f t="shared" si="35"/>
        <v>74056.248047616886</v>
      </c>
    </row>
    <row r="242" spans="1:14" x14ac:dyDescent="0.25">
      <c r="A242" s="7">
        <v>51836</v>
      </c>
      <c r="B242">
        <v>125000</v>
      </c>
      <c r="C242" s="8">
        <f t="shared" si="37"/>
        <v>125000</v>
      </c>
      <c r="E242" s="8">
        <f t="shared" si="36"/>
        <v>125000</v>
      </c>
      <c r="J242" s="14">
        <f t="shared" si="39"/>
        <v>125000</v>
      </c>
      <c r="K242" s="14">
        <f t="shared" si="38"/>
        <v>50943.751952383107</v>
      </c>
      <c r="N242" s="23">
        <f t="shared" si="35"/>
        <v>74056.248047616886</v>
      </c>
    </row>
    <row r="243" spans="1:14" x14ac:dyDescent="0.25">
      <c r="A243" s="7">
        <v>51867</v>
      </c>
      <c r="B243">
        <v>125000</v>
      </c>
      <c r="C243" s="8">
        <f t="shared" si="37"/>
        <v>125000</v>
      </c>
      <c r="E243" s="8">
        <f t="shared" si="36"/>
        <v>125000</v>
      </c>
      <c r="J243" s="14">
        <f t="shared" si="39"/>
        <v>125000</v>
      </c>
      <c r="K243" s="14">
        <f t="shared" si="38"/>
        <v>50943.751952383107</v>
      </c>
      <c r="N243" s="23">
        <f t="shared" si="35"/>
        <v>74056.248047616886</v>
      </c>
    </row>
    <row r="244" spans="1:14" x14ac:dyDescent="0.25">
      <c r="A244" s="7">
        <v>51898</v>
      </c>
      <c r="B244">
        <v>125000</v>
      </c>
      <c r="C244" s="8">
        <f t="shared" si="37"/>
        <v>125000</v>
      </c>
      <c r="E244" s="8">
        <f t="shared" si="36"/>
        <v>125000</v>
      </c>
      <c r="J244" s="14">
        <f t="shared" si="39"/>
        <v>125000</v>
      </c>
      <c r="K244" s="14">
        <f t="shared" si="38"/>
        <v>50943.751952383107</v>
      </c>
      <c r="N244" s="23">
        <f t="shared" si="35"/>
        <v>74056.248047616886</v>
      </c>
    </row>
    <row r="245" spans="1:14" x14ac:dyDescent="0.25">
      <c r="A245" s="7">
        <v>51926</v>
      </c>
      <c r="B245">
        <v>125000</v>
      </c>
      <c r="C245" s="8">
        <f t="shared" si="37"/>
        <v>125000</v>
      </c>
      <c r="E245" s="8">
        <f t="shared" si="36"/>
        <v>125000</v>
      </c>
      <c r="J245" s="14">
        <f t="shared" si="39"/>
        <v>125000</v>
      </c>
      <c r="K245" s="14">
        <f t="shared" si="38"/>
        <v>50943.751952383107</v>
      </c>
      <c r="N245" s="23">
        <f t="shared" si="35"/>
        <v>74056.248047616886</v>
      </c>
    </row>
    <row r="246" spans="1:14" x14ac:dyDescent="0.25">
      <c r="A246" s="7">
        <v>51957</v>
      </c>
      <c r="B246">
        <v>125000</v>
      </c>
      <c r="C246" s="8">
        <f t="shared" si="37"/>
        <v>125000</v>
      </c>
      <c r="E246" s="8">
        <f t="shared" si="36"/>
        <v>125000</v>
      </c>
      <c r="J246" s="14">
        <f t="shared" si="39"/>
        <v>125000</v>
      </c>
      <c r="K246" s="14">
        <f t="shared" si="38"/>
        <v>50943.751952383107</v>
      </c>
      <c r="N246" s="23">
        <f t="shared" si="35"/>
        <v>74056.248047616886</v>
      </c>
    </row>
    <row r="247" spans="1:14" x14ac:dyDescent="0.25">
      <c r="A247" s="7">
        <v>51987</v>
      </c>
      <c r="B247">
        <v>125000</v>
      </c>
      <c r="C247" s="8">
        <f t="shared" si="37"/>
        <v>125000</v>
      </c>
      <c r="E247" s="8">
        <f t="shared" si="36"/>
        <v>125000</v>
      </c>
      <c r="J247" s="14">
        <f t="shared" si="39"/>
        <v>125000</v>
      </c>
      <c r="K247" s="14">
        <f t="shared" si="38"/>
        <v>50943.751952383107</v>
      </c>
      <c r="N247" s="23">
        <f t="shared" si="35"/>
        <v>74056.248047616886</v>
      </c>
    </row>
    <row r="248" spans="1:14" x14ac:dyDescent="0.25">
      <c r="A248" s="7">
        <v>52018</v>
      </c>
      <c r="B248">
        <v>125000</v>
      </c>
      <c r="C248" s="8">
        <f t="shared" si="37"/>
        <v>125000</v>
      </c>
      <c r="E248" s="8">
        <f t="shared" si="36"/>
        <v>125000</v>
      </c>
      <c r="J248" s="14">
        <f t="shared" si="39"/>
        <v>125000</v>
      </c>
      <c r="K248" s="14">
        <f t="shared" si="38"/>
        <v>50943.751952383107</v>
      </c>
      <c r="N248" s="23">
        <f t="shared" si="35"/>
        <v>74056.248047616886</v>
      </c>
    </row>
    <row r="249" spans="1:14" x14ac:dyDescent="0.25">
      <c r="A249" s="7">
        <v>52048</v>
      </c>
      <c r="B249">
        <v>125000</v>
      </c>
      <c r="C249" s="8">
        <f t="shared" si="37"/>
        <v>125000</v>
      </c>
      <c r="E249" s="8">
        <f t="shared" si="36"/>
        <v>125000</v>
      </c>
      <c r="J249" s="14">
        <f t="shared" si="39"/>
        <v>125000</v>
      </c>
      <c r="K249" s="14">
        <f t="shared" si="38"/>
        <v>50943.751952383107</v>
      </c>
      <c r="N249" s="23">
        <f t="shared" si="35"/>
        <v>74056.248047616886</v>
      </c>
    </row>
    <row r="250" spans="1:14" x14ac:dyDescent="0.25">
      <c r="A250" s="7">
        <v>52079</v>
      </c>
      <c r="B250">
        <v>125000</v>
      </c>
      <c r="C250" s="8">
        <f t="shared" si="37"/>
        <v>125000</v>
      </c>
      <c r="E250" s="8">
        <f t="shared" si="36"/>
        <v>125000</v>
      </c>
      <c r="J250" s="14">
        <f t="shared" si="39"/>
        <v>125000</v>
      </c>
      <c r="K250" s="14">
        <f t="shared" si="38"/>
        <v>50943.751952383107</v>
      </c>
      <c r="N250" s="23">
        <f t="shared" si="35"/>
        <v>74056.248047616886</v>
      </c>
    </row>
    <row r="251" spans="1:14" x14ac:dyDescent="0.25">
      <c r="A251" s="7">
        <v>52110</v>
      </c>
      <c r="B251">
        <v>125000</v>
      </c>
      <c r="C251" s="8">
        <f t="shared" si="37"/>
        <v>125000</v>
      </c>
      <c r="E251" s="8">
        <f t="shared" si="36"/>
        <v>125000</v>
      </c>
      <c r="J251" s="14">
        <f t="shared" si="39"/>
        <v>125000</v>
      </c>
      <c r="K251" s="14">
        <f t="shared" ref="K251:K266" si="40">$T$13</f>
        <v>50943.751952383107</v>
      </c>
      <c r="N251" s="23">
        <f t="shared" si="35"/>
        <v>74056.248047616886</v>
      </c>
    </row>
    <row r="252" spans="1:14" x14ac:dyDescent="0.25">
      <c r="A252" s="7">
        <v>52140</v>
      </c>
      <c r="B252">
        <v>125000</v>
      </c>
      <c r="C252" s="8">
        <f t="shared" si="37"/>
        <v>125000</v>
      </c>
      <c r="E252" s="8">
        <f t="shared" si="36"/>
        <v>125000</v>
      </c>
      <c r="J252" s="14">
        <f t="shared" si="39"/>
        <v>125000</v>
      </c>
      <c r="K252" s="14">
        <f t="shared" si="40"/>
        <v>50943.751952383107</v>
      </c>
      <c r="N252" s="23">
        <f t="shared" si="35"/>
        <v>74056.248047616886</v>
      </c>
    </row>
    <row r="253" spans="1:14" x14ac:dyDescent="0.25">
      <c r="A253" s="7">
        <v>52171</v>
      </c>
      <c r="B253">
        <v>125000</v>
      </c>
      <c r="C253" s="8">
        <f t="shared" si="37"/>
        <v>125000</v>
      </c>
      <c r="E253" s="8">
        <f t="shared" si="36"/>
        <v>125000</v>
      </c>
      <c r="J253" s="14">
        <f t="shared" si="39"/>
        <v>125000</v>
      </c>
      <c r="K253" s="14">
        <f t="shared" si="40"/>
        <v>50943.751952383107</v>
      </c>
      <c r="N253" s="23">
        <f t="shared" si="35"/>
        <v>74056.248047616886</v>
      </c>
    </row>
    <row r="254" spans="1:14" x14ac:dyDescent="0.25">
      <c r="A254" s="7">
        <v>52201</v>
      </c>
      <c r="B254">
        <v>125000</v>
      </c>
      <c r="C254" s="8">
        <f t="shared" si="37"/>
        <v>125000</v>
      </c>
      <c r="E254" s="8">
        <f t="shared" si="36"/>
        <v>125000</v>
      </c>
      <c r="J254" s="14">
        <f t="shared" si="39"/>
        <v>125000</v>
      </c>
      <c r="K254" s="14">
        <f t="shared" si="40"/>
        <v>50943.751952383107</v>
      </c>
      <c r="N254" s="23">
        <f t="shared" si="35"/>
        <v>74056.248047616886</v>
      </c>
    </row>
    <row r="255" spans="1:14" x14ac:dyDescent="0.25">
      <c r="A255" s="7">
        <v>52232</v>
      </c>
      <c r="B255">
        <v>125000</v>
      </c>
      <c r="C255" s="8">
        <f t="shared" si="37"/>
        <v>125000</v>
      </c>
      <c r="E255" s="8">
        <f t="shared" si="36"/>
        <v>125000</v>
      </c>
      <c r="J255" s="14">
        <f t="shared" si="39"/>
        <v>125000</v>
      </c>
      <c r="K255" s="14">
        <f t="shared" si="40"/>
        <v>50943.751952383107</v>
      </c>
      <c r="N255" s="23">
        <f t="shared" si="35"/>
        <v>74056.248047616886</v>
      </c>
    </row>
    <row r="256" spans="1:14" x14ac:dyDescent="0.25">
      <c r="A256" s="7">
        <v>52263</v>
      </c>
      <c r="B256">
        <v>125000</v>
      </c>
      <c r="C256" s="8">
        <f t="shared" si="37"/>
        <v>125000</v>
      </c>
      <c r="E256" s="8">
        <f t="shared" si="36"/>
        <v>125000</v>
      </c>
      <c r="J256" s="14">
        <f t="shared" si="39"/>
        <v>125000</v>
      </c>
      <c r="K256" s="14">
        <f t="shared" si="40"/>
        <v>50943.751952383107</v>
      </c>
      <c r="N256" s="23">
        <f t="shared" si="35"/>
        <v>74056.248047616886</v>
      </c>
    </row>
    <row r="257" spans="1:14" x14ac:dyDescent="0.25">
      <c r="A257" s="7">
        <v>52291</v>
      </c>
      <c r="B257">
        <v>125000</v>
      </c>
      <c r="C257" s="8">
        <f t="shared" si="37"/>
        <v>125000</v>
      </c>
      <c r="E257" s="8">
        <f t="shared" si="36"/>
        <v>125000</v>
      </c>
      <c r="J257" s="14">
        <f t="shared" si="39"/>
        <v>125000</v>
      </c>
      <c r="K257" s="14">
        <f t="shared" si="40"/>
        <v>50943.751952383107</v>
      </c>
      <c r="N257" s="23">
        <f t="shared" si="35"/>
        <v>74056.248047616886</v>
      </c>
    </row>
    <row r="258" spans="1:14" x14ac:dyDescent="0.25">
      <c r="A258" s="7">
        <v>52322</v>
      </c>
      <c r="B258">
        <v>125000</v>
      </c>
      <c r="C258" s="8">
        <f t="shared" si="37"/>
        <v>125000</v>
      </c>
      <c r="E258" s="8">
        <f t="shared" si="36"/>
        <v>125000</v>
      </c>
      <c r="J258" s="14">
        <f t="shared" si="39"/>
        <v>125000</v>
      </c>
      <c r="K258" s="14">
        <f t="shared" si="40"/>
        <v>50943.751952383107</v>
      </c>
      <c r="N258" s="23">
        <f t="shared" si="35"/>
        <v>74056.248047616886</v>
      </c>
    </row>
    <row r="259" spans="1:14" x14ac:dyDescent="0.25">
      <c r="A259" s="7">
        <v>52352</v>
      </c>
      <c r="B259">
        <v>125000</v>
      </c>
      <c r="C259" s="8">
        <f t="shared" si="37"/>
        <v>125000</v>
      </c>
      <c r="E259" s="8">
        <f t="shared" si="36"/>
        <v>125000</v>
      </c>
      <c r="J259" s="14">
        <f t="shared" si="39"/>
        <v>125000</v>
      </c>
      <c r="K259" s="14">
        <f t="shared" si="40"/>
        <v>50943.751952383107</v>
      </c>
      <c r="N259" s="23">
        <f t="shared" si="35"/>
        <v>74056.248047616886</v>
      </c>
    </row>
    <row r="260" spans="1:14" x14ac:dyDescent="0.25">
      <c r="A260" s="7">
        <v>52383</v>
      </c>
      <c r="B260">
        <v>125000</v>
      </c>
      <c r="C260" s="8">
        <f t="shared" si="37"/>
        <v>125000</v>
      </c>
      <c r="E260" s="8">
        <f t="shared" si="36"/>
        <v>125000</v>
      </c>
      <c r="J260" s="14">
        <f t="shared" si="39"/>
        <v>125000</v>
      </c>
      <c r="K260" s="14">
        <f t="shared" si="40"/>
        <v>50943.751952383107</v>
      </c>
      <c r="N260" s="23">
        <f t="shared" si="35"/>
        <v>74056.248047616886</v>
      </c>
    </row>
    <row r="261" spans="1:14" x14ac:dyDescent="0.25">
      <c r="A261" s="7">
        <v>52413</v>
      </c>
      <c r="B261">
        <v>125000</v>
      </c>
      <c r="C261" s="8">
        <f t="shared" si="37"/>
        <v>125000</v>
      </c>
      <c r="E261" s="8">
        <f>B261-D261</f>
        <v>125000</v>
      </c>
      <c r="J261" s="14">
        <f t="shared" si="39"/>
        <v>125000</v>
      </c>
      <c r="K261" s="14">
        <f t="shared" si="40"/>
        <v>50943.751952383107</v>
      </c>
      <c r="N261" s="23">
        <f t="shared" si="35"/>
        <v>74056.248047616886</v>
      </c>
    </row>
    <row r="262" spans="1:14" x14ac:dyDescent="0.25">
      <c r="A262" s="7">
        <v>52444</v>
      </c>
      <c r="B262">
        <v>125000</v>
      </c>
      <c r="C262" s="8">
        <f t="shared" si="37"/>
        <v>125000</v>
      </c>
      <c r="E262" s="8">
        <f t="shared" si="36"/>
        <v>125000</v>
      </c>
      <c r="J262" s="14">
        <f t="shared" si="39"/>
        <v>125000</v>
      </c>
      <c r="K262" s="14">
        <f t="shared" si="40"/>
        <v>50943.751952383107</v>
      </c>
      <c r="N262" s="23">
        <f t="shared" si="35"/>
        <v>74056.248047616886</v>
      </c>
    </row>
    <row r="263" spans="1:14" x14ac:dyDescent="0.25">
      <c r="A263" s="7">
        <v>52475</v>
      </c>
      <c r="B263">
        <v>125000</v>
      </c>
      <c r="C263" s="8">
        <f t="shared" si="37"/>
        <v>125000</v>
      </c>
      <c r="E263" s="8">
        <f t="shared" si="36"/>
        <v>125000</v>
      </c>
      <c r="J263" s="14">
        <f t="shared" si="39"/>
        <v>125000</v>
      </c>
      <c r="K263" s="14">
        <f t="shared" si="40"/>
        <v>50943.751952383107</v>
      </c>
      <c r="N263" s="23">
        <f t="shared" si="35"/>
        <v>74056.248047616886</v>
      </c>
    </row>
    <row r="264" spans="1:14" x14ac:dyDescent="0.25">
      <c r="A264" s="7">
        <v>52505</v>
      </c>
      <c r="B264">
        <v>125000</v>
      </c>
      <c r="C264" s="8">
        <f t="shared" si="37"/>
        <v>125000</v>
      </c>
      <c r="E264" s="8">
        <f t="shared" si="36"/>
        <v>125000</v>
      </c>
      <c r="J264" s="14">
        <f t="shared" si="39"/>
        <v>125000</v>
      </c>
      <c r="K264" s="14">
        <f t="shared" si="40"/>
        <v>50943.751952383107</v>
      </c>
      <c r="N264" s="23">
        <f t="shared" si="35"/>
        <v>74056.248047616886</v>
      </c>
    </row>
    <row r="265" spans="1:14" x14ac:dyDescent="0.25">
      <c r="A265" s="7">
        <v>52536</v>
      </c>
      <c r="B265">
        <v>125000</v>
      </c>
      <c r="C265" s="8">
        <f t="shared" si="37"/>
        <v>125000</v>
      </c>
      <c r="E265" s="8">
        <f t="shared" si="36"/>
        <v>125000</v>
      </c>
      <c r="J265" s="14">
        <f t="shared" si="39"/>
        <v>125000</v>
      </c>
      <c r="K265" s="14">
        <f t="shared" si="40"/>
        <v>50943.751952383107</v>
      </c>
      <c r="N265" s="23">
        <f t="shared" si="35"/>
        <v>74056.248047616886</v>
      </c>
    </row>
    <row r="266" spans="1:14" x14ac:dyDescent="0.25">
      <c r="A266" s="7">
        <v>52566</v>
      </c>
      <c r="B266">
        <v>125000</v>
      </c>
      <c r="C266" s="8">
        <f t="shared" si="37"/>
        <v>125000</v>
      </c>
      <c r="E266" s="8">
        <f t="shared" si="36"/>
        <v>125000</v>
      </c>
      <c r="J266" s="14">
        <f t="shared" si="39"/>
        <v>125000</v>
      </c>
      <c r="K266" s="14">
        <f t="shared" si="40"/>
        <v>50943.751952383107</v>
      </c>
      <c r="N266" s="23">
        <f t="shared" si="35"/>
        <v>74056.248047616886</v>
      </c>
    </row>
    <row r="267" spans="1:14" x14ac:dyDescent="0.25">
      <c r="N267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E3855-BD90-4C35-BCDB-42015A3C4364}">
  <dimension ref="A1:Z270"/>
  <sheetViews>
    <sheetView topLeftCell="L1" zoomScale="55" zoomScaleNormal="47" workbookViewId="0">
      <selection activeCell="X7" sqref="X7:Z28"/>
    </sheetView>
  </sheetViews>
  <sheetFormatPr defaultRowHeight="15" x14ac:dyDescent="0.25"/>
  <cols>
    <col min="1" max="1" width="20.140625" customWidth="1"/>
    <col min="2" max="2" width="16.42578125" bestFit="1" customWidth="1"/>
    <col min="3" max="3" width="26.140625" bestFit="1" customWidth="1"/>
    <col min="4" max="4" width="48" bestFit="1" customWidth="1"/>
    <col min="5" max="5" width="23.7109375" bestFit="1" customWidth="1"/>
    <col min="6" max="6" width="25.7109375" bestFit="1" customWidth="1"/>
    <col min="7" max="7" width="21.7109375" bestFit="1" customWidth="1"/>
    <col min="8" max="8" width="28.5703125" bestFit="1" customWidth="1"/>
    <col min="9" max="9" width="33.28515625" bestFit="1" customWidth="1"/>
    <col min="10" max="10" width="46.42578125" bestFit="1" customWidth="1"/>
    <col min="11" max="11" width="66.42578125" bestFit="1" customWidth="1"/>
    <col min="12" max="12" width="32.140625" bestFit="1" customWidth="1"/>
    <col min="13" max="13" width="25.140625" bestFit="1" customWidth="1"/>
    <col min="14" max="14" width="40.5703125" bestFit="1" customWidth="1"/>
    <col min="15" max="15" width="41" style="31" bestFit="1" customWidth="1"/>
    <col min="16" max="16" width="19.5703125" bestFit="1" customWidth="1"/>
    <col min="17" max="17" width="15" bestFit="1" customWidth="1"/>
    <col min="18" max="18" width="40.7109375" bestFit="1" customWidth="1"/>
    <col min="19" max="19" width="13.28515625" bestFit="1" customWidth="1"/>
    <col min="20" max="20" width="13.7109375" bestFit="1" customWidth="1"/>
    <col min="23" max="23" width="20.28515625" bestFit="1" customWidth="1"/>
    <col min="24" max="24" width="18.85546875" bestFit="1" customWidth="1"/>
    <col min="25" max="25" width="20.28515625" bestFit="1" customWidth="1"/>
    <col min="26" max="26" width="19.42578125" bestFit="1" customWidth="1"/>
  </cols>
  <sheetData>
    <row r="1" spans="1:26" x14ac:dyDescent="0.25">
      <c r="A1" t="s">
        <v>2</v>
      </c>
      <c r="B1">
        <v>1500000</v>
      </c>
      <c r="C1" t="s">
        <v>0</v>
      </c>
      <c r="H1" s="12"/>
      <c r="I1" s="12"/>
      <c r="J1" s="13"/>
      <c r="K1" s="9"/>
      <c r="L1" s="9"/>
    </row>
    <row r="2" spans="1:26" x14ac:dyDescent="0.25">
      <c r="B2">
        <f>B1/12</f>
        <v>125000</v>
      </c>
      <c r="C2" t="s">
        <v>1</v>
      </c>
      <c r="H2" s="12"/>
    </row>
    <row r="3" spans="1:26" x14ac:dyDescent="0.25">
      <c r="H3" s="12"/>
    </row>
    <row r="4" spans="1:26" x14ac:dyDescent="0.25">
      <c r="A4" s="1"/>
      <c r="B4" s="1" t="s">
        <v>11</v>
      </c>
      <c r="C4" s="1" t="s">
        <v>8</v>
      </c>
      <c r="D4" s="1" t="s">
        <v>7</v>
      </c>
      <c r="H4" s="12"/>
    </row>
    <row r="5" spans="1:26" x14ac:dyDescent="0.25">
      <c r="A5" s="1" t="s">
        <v>63</v>
      </c>
      <c r="B5" s="1"/>
      <c r="C5" s="1"/>
      <c r="D5" s="1"/>
      <c r="H5" s="12"/>
      <c r="I5" s="12"/>
      <c r="J5" s="11"/>
      <c r="P5" s="8"/>
      <c r="Q5" s="10"/>
    </row>
    <row r="6" spans="1:26" x14ac:dyDescent="0.25">
      <c r="A6" s="6" t="s">
        <v>4</v>
      </c>
      <c r="B6" s="1">
        <v>100000</v>
      </c>
      <c r="C6" s="1" t="s">
        <v>10</v>
      </c>
      <c r="D6" s="1" t="s">
        <v>5</v>
      </c>
      <c r="F6" s="3" t="s">
        <v>22</v>
      </c>
      <c r="H6" s="12"/>
      <c r="I6" s="12"/>
      <c r="J6" s="11"/>
      <c r="P6" s="8"/>
      <c r="Q6" s="10"/>
    </row>
    <row r="7" spans="1:26" ht="75" x14ac:dyDescent="0.25">
      <c r="A7" s="5" t="s">
        <v>6</v>
      </c>
      <c r="B7" s="1">
        <v>1000000</v>
      </c>
      <c r="C7" s="1" t="s">
        <v>9</v>
      </c>
      <c r="D7" s="1" t="s">
        <v>23</v>
      </c>
      <c r="F7" s="4" t="s">
        <v>24</v>
      </c>
      <c r="H7" s="12"/>
      <c r="I7" s="12"/>
      <c r="K7" s="11" t="s">
        <v>56</v>
      </c>
      <c r="M7" t="s">
        <v>42</v>
      </c>
      <c r="O7" s="31" t="s">
        <v>45</v>
      </c>
      <c r="S7" t="s">
        <v>45</v>
      </c>
      <c r="Y7" t="s">
        <v>35</v>
      </c>
      <c r="Z7" t="s">
        <v>36</v>
      </c>
    </row>
    <row r="8" spans="1:26" x14ac:dyDescent="0.25">
      <c r="A8" s="1" t="s">
        <v>64</v>
      </c>
      <c r="B8" s="1">
        <v>600000</v>
      </c>
      <c r="C8" s="1" t="s">
        <v>34</v>
      </c>
      <c r="D8" s="1" t="s">
        <v>13</v>
      </c>
      <c r="H8" s="12" t="s">
        <v>62</v>
      </c>
      <c r="I8" s="12"/>
      <c r="J8" s="11">
        <v>1</v>
      </c>
      <c r="K8">
        <v>600000</v>
      </c>
      <c r="L8">
        <v>600000</v>
      </c>
      <c r="M8">
        <f t="shared" ref="M8:M17" si="0">(1+0.079)/(1+Y8)-1</f>
        <v>3.7209302325580396E-3</v>
      </c>
      <c r="N8">
        <f>M8/12</f>
        <v>3.1007751937983663E-4</v>
      </c>
      <c r="O8" s="31" t="s">
        <v>46</v>
      </c>
      <c r="P8">
        <v>12</v>
      </c>
      <c r="S8" t="s">
        <v>46</v>
      </c>
      <c r="T8">
        <v>12</v>
      </c>
      <c r="X8">
        <v>2023</v>
      </c>
      <c r="Y8" s="37">
        <v>7.4999999999999997E-2</v>
      </c>
      <c r="Z8" s="37">
        <f t="shared" ref="Z8:Z28" si="1">Y8/12</f>
        <v>6.2499999999999995E-3</v>
      </c>
    </row>
    <row r="9" spans="1:26" x14ac:dyDescent="0.25">
      <c r="G9">
        <v>1</v>
      </c>
      <c r="H9" s="12">
        <f>((1+0.3)/(1+Y8)-1)/12</f>
        <v>1.7441860465116293E-2</v>
      </c>
      <c r="I9" s="12"/>
      <c r="J9" s="11">
        <v>2</v>
      </c>
      <c r="K9" s="8">
        <f>K8*(1+M9)</f>
        <v>605046.72897196258</v>
      </c>
      <c r="L9">
        <v>600000</v>
      </c>
      <c r="M9">
        <f t="shared" si="0"/>
        <v>8.4112149532709068E-3</v>
      </c>
      <c r="N9">
        <f t="shared" ref="N9:N17" si="2">M9/12</f>
        <v>7.009345794392422E-4</v>
      </c>
      <c r="O9" s="31" t="s">
        <v>47</v>
      </c>
      <c r="P9">
        <v>12</v>
      </c>
      <c r="S9" t="s">
        <v>47</v>
      </c>
      <c r="T9">
        <v>12</v>
      </c>
      <c r="X9">
        <v>2024</v>
      </c>
      <c r="Y9" s="37">
        <f t="shared" ref="Y9:Y15" si="3">Y8-0.005</f>
        <v>6.9999999999999993E-2</v>
      </c>
      <c r="Z9" s="37">
        <f t="shared" si="1"/>
        <v>5.8333333333333327E-3</v>
      </c>
    </row>
    <row r="10" spans="1:26" x14ac:dyDescent="0.25">
      <c r="A10" t="s">
        <v>14</v>
      </c>
      <c r="G10">
        <v>2</v>
      </c>
      <c r="H10" s="12">
        <f>((1+0.3)/(1+Y9)-1)/12</f>
        <v>1.7912772585669774E-2</v>
      </c>
      <c r="I10" s="12"/>
      <c r="J10" s="11">
        <v>3</v>
      </c>
      <c r="K10" s="8">
        <f t="shared" ref="K10:K17" si="4">K9*(1+M10)</f>
        <v>613000.39489272085</v>
      </c>
      <c r="L10">
        <v>600000</v>
      </c>
      <c r="M10">
        <f t="shared" si="0"/>
        <v>1.3145539906103343E-2</v>
      </c>
      <c r="N10">
        <f t="shared" si="2"/>
        <v>1.0954616588419452E-3</v>
      </c>
      <c r="O10" s="31" t="s">
        <v>40</v>
      </c>
      <c r="P10">
        <v>10</v>
      </c>
      <c r="S10" t="s">
        <v>40</v>
      </c>
      <c r="T10">
        <v>10</v>
      </c>
      <c r="X10">
        <v>2025</v>
      </c>
      <c r="Y10" s="37">
        <f t="shared" si="3"/>
        <v>6.4999999999999988E-2</v>
      </c>
      <c r="Z10" s="37">
        <f t="shared" si="1"/>
        <v>5.416666666666666E-3</v>
      </c>
    </row>
    <row r="11" spans="1:26" x14ac:dyDescent="0.25">
      <c r="A11" t="s">
        <v>15</v>
      </c>
      <c r="B11" t="s">
        <v>16</v>
      </c>
      <c r="C11" t="s">
        <v>17</v>
      </c>
      <c r="D11" t="s">
        <v>18</v>
      </c>
      <c r="E11" s="2"/>
      <c r="H11" s="12"/>
      <c r="I11" s="12"/>
      <c r="J11" s="11">
        <v>4</v>
      </c>
      <c r="K11" s="8">
        <f t="shared" si="4"/>
        <v>623988.13782004314</v>
      </c>
      <c r="L11">
        <v>600000</v>
      </c>
      <c r="M11">
        <f t="shared" si="0"/>
        <v>1.7924528301886733E-2</v>
      </c>
      <c r="N11">
        <f t="shared" si="2"/>
        <v>1.4937106918238945E-3</v>
      </c>
      <c r="O11" s="31" t="s">
        <v>39</v>
      </c>
      <c r="P11" s="14">
        <f>K18</f>
        <v>6600816.0213807989</v>
      </c>
      <c r="S11" t="s">
        <v>39</v>
      </c>
      <c r="T11" s="14">
        <f>L18</f>
        <v>6000000</v>
      </c>
      <c r="X11">
        <v>2026</v>
      </c>
      <c r="Y11" s="37">
        <f t="shared" si="3"/>
        <v>5.9999999999999991E-2</v>
      </c>
      <c r="Z11" s="37">
        <f t="shared" si="1"/>
        <v>4.9999999999999992E-3</v>
      </c>
    </row>
    <row r="12" spans="1:26" x14ac:dyDescent="0.25">
      <c r="J12" s="11">
        <v>5</v>
      </c>
      <c r="K12" s="8">
        <f t="shared" si="4"/>
        <v>638183.1286330109</v>
      </c>
      <c r="L12">
        <v>600000</v>
      </c>
      <c r="M12">
        <f t="shared" si="0"/>
        <v>2.274881516587679E-2</v>
      </c>
      <c r="N12">
        <f t="shared" si="2"/>
        <v>1.8957345971563992E-3</v>
      </c>
      <c r="O12" s="31" t="s">
        <v>48</v>
      </c>
      <c r="P12">
        <f>K20</f>
        <v>3.1007751937983663E-4</v>
      </c>
      <c r="S12" t="s">
        <v>48</v>
      </c>
      <c r="T12">
        <f>K20</f>
        <v>3.1007751937983663E-4</v>
      </c>
      <c r="X12">
        <v>2027</v>
      </c>
      <c r="Y12" s="37">
        <f t="shared" si="3"/>
        <v>5.4999999999999993E-2</v>
      </c>
      <c r="Z12" s="37">
        <f t="shared" si="1"/>
        <v>4.5833333333333325E-3</v>
      </c>
    </row>
    <row r="13" spans="1:26" x14ac:dyDescent="0.25">
      <c r="A13" t="s">
        <v>20</v>
      </c>
      <c r="J13" s="11">
        <v>6</v>
      </c>
      <c r="K13" s="8">
        <f t="shared" si="4"/>
        <v>655809.13885239873</v>
      </c>
      <c r="L13">
        <v>600000</v>
      </c>
      <c r="M13">
        <f t="shared" si="0"/>
        <v>2.7619047619047432E-2</v>
      </c>
      <c r="N13">
        <f t="shared" si="2"/>
        <v>2.3015873015872859E-3</v>
      </c>
      <c r="O13" s="34" t="s">
        <v>49</v>
      </c>
      <c r="P13" s="15">
        <f>P11*P12/(1-(1+P12)^(-P8*P10))</f>
        <v>56045.055679423298</v>
      </c>
      <c r="S13" s="16" t="s">
        <v>49</v>
      </c>
      <c r="T13" s="15">
        <f>T11*T12/(1-(1+T12)^(-T8*T10))</f>
        <v>50943.751952383107</v>
      </c>
      <c r="X13">
        <v>2028</v>
      </c>
      <c r="Y13" s="37">
        <f t="shared" si="3"/>
        <v>4.9999999999999996E-2</v>
      </c>
      <c r="Z13" s="37">
        <f t="shared" si="1"/>
        <v>4.1666666666666666E-3</v>
      </c>
    </row>
    <row r="14" spans="1:26" x14ac:dyDescent="0.25">
      <c r="A14" t="s">
        <v>65</v>
      </c>
      <c r="J14" s="11">
        <v>7</v>
      </c>
      <c r="K14" s="8">
        <f t="shared" si="4"/>
        <v>677146.46968587395</v>
      </c>
      <c r="L14">
        <v>600000</v>
      </c>
      <c r="M14">
        <f t="shared" si="0"/>
        <v>3.2535885167464196E-2</v>
      </c>
      <c r="N14">
        <f t="shared" si="2"/>
        <v>2.7113237639553498E-3</v>
      </c>
      <c r="X14">
        <v>2029</v>
      </c>
      <c r="Y14" s="37">
        <f t="shared" si="3"/>
        <v>4.4999999999999998E-2</v>
      </c>
      <c r="Z14" s="37">
        <f t="shared" si="1"/>
        <v>3.7499999999999999E-3</v>
      </c>
    </row>
    <row r="15" spans="1:26" x14ac:dyDescent="0.25">
      <c r="J15" s="11">
        <v>8</v>
      </c>
      <c r="K15" s="8">
        <f t="shared" si="4"/>
        <v>702539.46229909419</v>
      </c>
      <c r="L15">
        <v>600000</v>
      </c>
      <c r="M15">
        <f t="shared" si="0"/>
        <v>3.7499999999999867E-2</v>
      </c>
      <c r="N15">
        <f t="shared" si="2"/>
        <v>3.1249999999999889E-3</v>
      </c>
      <c r="X15">
        <v>2030</v>
      </c>
      <c r="Y15" s="37">
        <f t="shared" si="3"/>
        <v>0.04</v>
      </c>
      <c r="Z15" s="37">
        <f t="shared" si="1"/>
        <v>3.3333333333333335E-3</v>
      </c>
    </row>
    <row r="16" spans="1:26" x14ac:dyDescent="0.25">
      <c r="J16" s="11">
        <v>9</v>
      </c>
      <c r="K16" s="8">
        <f t="shared" si="4"/>
        <v>728884.69213531015</v>
      </c>
      <c r="L16">
        <v>600000</v>
      </c>
      <c r="M16">
        <f t="shared" si="0"/>
        <v>3.7499999999999867E-2</v>
      </c>
      <c r="N16">
        <f t="shared" si="2"/>
        <v>3.1249999999999889E-3</v>
      </c>
      <c r="X16">
        <v>2031</v>
      </c>
      <c r="Y16" s="37">
        <f t="shared" ref="Y16:Y28" si="5">Y15</f>
        <v>0.04</v>
      </c>
      <c r="Z16" s="37">
        <f t="shared" si="1"/>
        <v>3.3333333333333335E-3</v>
      </c>
    </row>
    <row r="17" spans="1:26" x14ac:dyDescent="0.25">
      <c r="A17" t="s">
        <v>25</v>
      </c>
      <c r="J17" s="11">
        <v>10</v>
      </c>
      <c r="K17" s="8">
        <f t="shared" si="4"/>
        <v>756217.86809038417</v>
      </c>
      <c r="L17">
        <v>600000</v>
      </c>
      <c r="M17">
        <f t="shared" si="0"/>
        <v>3.7499999999999867E-2</v>
      </c>
      <c r="N17">
        <f t="shared" si="2"/>
        <v>3.1249999999999889E-3</v>
      </c>
      <c r="X17">
        <v>2032</v>
      </c>
      <c r="Y17" s="37">
        <f t="shared" si="5"/>
        <v>0.04</v>
      </c>
      <c r="Z17" s="37">
        <f t="shared" si="1"/>
        <v>3.3333333333333335E-3</v>
      </c>
    </row>
    <row r="18" spans="1:26" x14ac:dyDescent="0.25">
      <c r="A18" t="s">
        <v>27</v>
      </c>
      <c r="J18" t="s">
        <v>41</v>
      </c>
      <c r="K18" s="14">
        <f>SUM(K8:K17)</f>
        <v>6600816.0213807989</v>
      </c>
      <c r="L18" s="14">
        <f>SUM(L8:L17)</f>
        <v>6000000</v>
      </c>
      <c r="X18">
        <v>2033</v>
      </c>
      <c r="Y18" s="37">
        <f t="shared" si="5"/>
        <v>0.04</v>
      </c>
      <c r="Z18" s="37">
        <f t="shared" si="1"/>
        <v>3.3333333333333335E-3</v>
      </c>
    </row>
    <row r="19" spans="1:26" x14ac:dyDescent="0.25">
      <c r="A19" t="s">
        <v>26</v>
      </c>
      <c r="J19" t="s">
        <v>42</v>
      </c>
      <c r="K19">
        <f>(1+0.079)/(1+0.075)-1</f>
        <v>3.7209302325580396E-3</v>
      </c>
      <c r="X19">
        <v>2034</v>
      </c>
      <c r="Y19" s="37">
        <f t="shared" si="5"/>
        <v>0.04</v>
      </c>
      <c r="Z19" s="37">
        <f t="shared" si="1"/>
        <v>3.3333333333333335E-3</v>
      </c>
    </row>
    <row r="20" spans="1:26" x14ac:dyDescent="0.25">
      <c r="A20" t="s">
        <v>28</v>
      </c>
      <c r="J20" t="s">
        <v>44</v>
      </c>
      <c r="K20">
        <f>K19/12</f>
        <v>3.1007751937983663E-4</v>
      </c>
      <c r="X20">
        <v>2035</v>
      </c>
      <c r="Y20" s="37">
        <f t="shared" si="5"/>
        <v>0.04</v>
      </c>
      <c r="Z20" s="37">
        <f t="shared" si="1"/>
        <v>3.3333333333333335E-3</v>
      </c>
    </row>
    <row r="21" spans="1:26" x14ac:dyDescent="0.25">
      <c r="X21">
        <v>2036</v>
      </c>
      <c r="Y21" s="37">
        <f t="shared" si="5"/>
        <v>0.04</v>
      </c>
      <c r="Z21" s="37">
        <f t="shared" si="1"/>
        <v>3.3333333333333335E-3</v>
      </c>
    </row>
    <row r="22" spans="1:26" x14ac:dyDescent="0.25">
      <c r="A22" t="s">
        <v>29</v>
      </c>
      <c r="X22">
        <v>2037</v>
      </c>
      <c r="Y22" s="37">
        <f t="shared" si="5"/>
        <v>0.04</v>
      </c>
      <c r="Z22" s="37">
        <f t="shared" si="1"/>
        <v>3.3333333333333335E-3</v>
      </c>
    </row>
    <row r="23" spans="1:26" x14ac:dyDescent="0.25">
      <c r="X23">
        <v>2038</v>
      </c>
      <c r="Y23" s="37">
        <f t="shared" si="5"/>
        <v>0.04</v>
      </c>
      <c r="Z23" s="37">
        <f t="shared" si="1"/>
        <v>3.3333333333333335E-3</v>
      </c>
    </row>
    <row r="24" spans="1:26" x14ac:dyDescent="0.25">
      <c r="B24" t="s">
        <v>37</v>
      </c>
      <c r="C24" t="s">
        <v>38</v>
      </c>
      <c r="D24" t="s">
        <v>30</v>
      </c>
      <c r="E24" t="s">
        <v>33</v>
      </c>
      <c r="F24" t="s">
        <v>31</v>
      </c>
      <c r="G24" t="s">
        <v>32</v>
      </c>
      <c r="H24" t="s">
        <v>54</v>
      </c>
      <c r="I24" t="s">
        <v>55</v>
      </c>
      <c r="J24" t="s">
        <v>43</v>
      </c>
      <c r="K24" t="s">
        <v>53</v>
      </c>
      <c r="M24" t="s">
        <v>57</v>
      </c>
      <c r="N24" t="s">
        <v>52</v>
      </c>
      <c r="X24">
        <v>2039</v>
      </c>
      <c r="Y24" s="37">
        <f t="shared" si="5"/>
        <v>0.04</v>
      </c>
      <c r="Z24" s="37">
        <f t="shared" si="1"/>
        <v>3.3333333333333335E-3</v>
      </c>
    </row>
    <row r="25" spans="1:26" x14ac:dyDescent="0.25">
      <c r="A25" s="7">
        <v>45231</v>
      </c>
      <c r="B25">
        <v>125000</v>
      </c>
      <c r="C25">
        <f>B25</f>
        <v>125000</v>
      </c>
      <c r="D25">
        <v>100000</v>
      </c>
      <c r="E25" s="8">
        <f>B25-D25</f>
        <v>25000</v>
      </c>
      <c r="F25" s="8">
        <v>1000000</v>
      </c>
      <c r="G25" s="8">
        <f>H9*F25</f>
        <v>17441.860465116293</v>
      </c>
      <c r="H25" s="8">
        <f>I25-G25</f>
        <v>7558.1395348837068</v>
      </c>
      <c r="I25" s="8">
        <f>E25</f>
        <v>25000</v>
      </c>
      <c r="J25">
        <v>0</v>
      </c>
      <c r="K25">
        <v>0</v>
      </c>
      <c r="M25">
        <v>0</v>
      </c>
      <c r="N25" s="23">
        <f t="shared" ref="N25:N88" si="6">J25-K25</f>
        <v>0</v>
      </c>
      <c r="P25" s="31"/>
      <c r="X25">
        <v>2040</v>
      </c>
      <c r="Y25" s="37">
        <f t="shared" si="5"/>
        <v>0.04</v>
      </c>
      <c r="Z25" s="37">
        <f t="shared" si="1"/>
        <v>3.3333333333333335E-3</v>
      </c>
    </row>
    <row r="26" spans="1:26" x14ac:dyDescent="0.25">
      <c r="A26" s="7">
        <v>45261</v>
      </c>
      <c r="B26">
        <v>125000</v>
      </c>
      <c r="C26" s="8">
        <f>C25*(1+E17)</f>
        <v>125000</v>
      </c>
      <c r="D26">
        <v>100000</v>
      </c>
      <c r="E26" s="8">
        <f t="shared" ref="E26:E89" si="7">B26-D26</f>
        <v>25000</v>
      </c>
      <c r="F26" s="8">
        <f>F25+G25-E25</f>
        <v>992441.86046511633</v>
      </c>
      <c r="G26" s="8">
        <f>H9*F26</f>
        <v>17310.032449972972</v>
      </c>
      <c r="H26" s="8">
        <f t="shared" ref="H26:H38" si="8">I26-G26</f>
        <v>7689.9675500270278</v>
      </c>
      <c r="I26" s="8">
        <f>E26</f>
        <v>25000</v>
      </c>
      <c r="J26">
        <v>0</v>
      </c>
      <c r="K26">
        <v>0</v>
      </c>
      <c r="M26">
        <v>0</v>
      </c>
      <c r="N26" s="23">
        <f t="shared" si="6"/>
        <v>0</v>
      </c>
      <c r="P26" s="31"/>
      <c r="X26">
        <v>2041</v>
      </c>
      <c r="Y26" s="37">
        <f t="shared" si="5"/>
        <v>0.04</v>
      </c>
      <c r="Z26" s="37">
        <f t="shared" si="1"/>
        <v>3.3333333333333335E-3</v>
      </c>
    </row>
    <row r="27" spans="1:26" x14ac:dyDescent="0.25">
      <c r="A27" s="7">
        <v>45292</v>
      </c>
      <c r="B27">
        <v>125000</v>
      </c>
      <c r="C27" s="8">
        <f t="shared" ref="C27:C90" si="9">C26*(1+$F$17)</f>
        <v>125000</v>
      </c>
      <c r="D27">
        <v>100000</v>
      </c>
      <c r="E27" s="8">
        <f t="shared" si="7"/>
        <v>25000</v>
      </c>
      <c r="F27" s="8">
        <f>F26-H26</f>
        <v>984751.89291508927</v>
      </c>
      <c r="G27" s="8">
        <f>$H$10*F27</f>
        <v>17639.636711095827</v>
      </c>
      <c r="H27" s="8">
        <f t="shared" si="8"/>
        <v>7360.3632889041728</v>
      </c>
      <c r="I27" s="8">
        <f>E27</f>
        <v>25000</v>
      </c>
      <c r="J27">
        <v>0</v>
      </c>
      <c r="K27">
        <v>0</v>
      </c>
      <c r="M27">
        <v>0</v>
      </c>
      <c r="N27" s="23">
        <f t="shared" si="6"/>
        <v>0</v>
      </c>
      <c r="P27" s="31"/>
      <c r="X27">
        <v>2042</v>
      </c>
      <c r="Y27" s="37">
        <f t="shared" si="5"/>
        <v>0.04</v>
      </c>
      <c r="Z27" s="37">
        <f t="shared" si="1"/>
        <v>3.3333333333333335E-3</v>
      </c>
    </row>
    <row r="28" spans="1:26" x14ac:dyDescent="0.25">
      <c r="A28" s="7">
        <v>45323</v>
      </c>
      <c r="B28">
        <v>125000</v>
      </c>
      <c r="C28" s="8">
        <f t="shared" si="9"/>
        <v>125000</v>
      </c>
      <c r="D28">
        <v>100000</v>
      </c>
      <c r="E28" s="8">
        <f t="shared" si="7"/>
        <v>25000</v>
      </c>
      <c r="F28" s="8">
        <f t="shared" ref="F28:F36" si="10">F27-H27</f>
        <v>977391.52962618507</v>
      </c>
      <c r="G28" s="8">
        <f t="shared" ref="G28:G38" si="11">$H$10*F28</f>
        <v>17507.792197353774</v>
      </c>
      <c r="H28" s="8">
        <f t="shared" si="8"/>
        <v>7492.2078026462259</v>
      </c>
      <c r="I28" s="8">
        <f t="shared" ref="I28:I35" si="12">E28</f>
        <v>25000</v>
      </c>
      <c r="J28">
        <v>0</v>
      </c>
      <c r="K28">
        <v>0</v>
      </c>
      <c r="M28">
        <v>0</v>
      </c>
      <c r="N28" s="23">
        <f t="shared" si="6"/>
        <v>0</v>
      </c>
      <c r="P28" s="31"/>
      <c r="X28">
        <v>2043</v>
      </c>
      <c r="Y28" s="37">
        <f t="shared" si="5"/>
        <v>0.04</v>
      </c>
      <c r="Z28" s="37">
        <f t="shared" si="1"/>
        <v>3.3333333333333335E-3</v>
      </c>
    </row>
    <row r="29" spans="1:26" x14ac:dyDescent="0.25">
      <c r="A29" s="7">
        <v>45352</v>
      </c>
      <c r="B29">
        <v>125000</v>
      </c>
      <c r="C29" s="8">
        <f t="shared" si="9"/>
        <v>125000</v>
      </c>
      <c r="D29">
        <v>100000</v>
      </c>
      <c r="E29" s="8">
        <f t="shared" si="7"/>
        <v>25000</v>
      </c>
      <c r="F29" s="8">
        <f t="shared" si="10"/>
        <v>969899.32182353886</v>
      </c>
      <c r="G29" s="8">
        <f t="shared" si="11"/>
        <v>17373.585982820394</v>
      </c>
      <c r="H29" s="8">
        <f t="shared" si="8"/>
        <v>7626.4140171796062</v>
      </c>
      <c r="I29" s="8">
        <f t="shared" si="12"/>
        <v>25000</v>
      </c>
      <c r="J29">
        <v>0</v>
      </c>
      <c r="K29">
        <v>0</v>
      </c>
      <c r="M29">
        <v>0</v>
      </c>
      <c r="N29" s="23">
        <f t="shared" si="6"/>
        <v>0</v>
      </c>
      <c r="P29" s="31"/>
    </row>
    <row r="30" spans="1:26" x14ac:dyDescent="0.25">
      <c r="A30" s="7">
        <v>45383</v>
      </c>
      <c r="B30">
        <v>125000</v>
      </c>
      <c r="C30" s="8">
        <f t="shared" si="9"/>
        <v>125000</v>
      </c>
      <c r="D30">
        <v>100000</v>
      </c>
      <c r="E30" s="8">
        <f t="shared" si="7"/>
        <v>25000</v>
      </c>
      <c r="F30" s="8">
        <f>F29-H29</f>
        <v>962272.90780635923</v>
      </c>
      <c r="G30" s="8">
        <f>$H$10*F30</f>
        <v>17236.97576288649</v>
      </c>
      <c r="H30" s="8">
        <f>I30-G30</f>
        <v>7763.02423711351</v>
      </c>
      <c r="I30" s="8">
        <f>E30</f>
        <v>25000</v>
      </c>
      <c r="J30">
        <v>0</v>
      </c>
      <c r="K30">
        <v>0</v>
      </c>
      <c r="M30">
        <v>0</v>
      </c>
      <c r="N30" s="23">
        <f t="shared" si="6"/>
        <v>0</v>
      </c>
      <c r="P30" s="31"/>
    </row>
    <row r="31" spans="1:26" x14ac:dyDescent="0.25">
      <c r="A31" s="7">
        <v>45413</v>
      </c>
      <c r="B31">
        <v>125000</v>
      </c>
      <c r="C31" s="8">
        <f t="shared" si="9"/>
        <v>125000</v>
      </c>
      <c r="E31" s="8">
        <f t="shared" si="7"/>
        <v>125000</v>
      </c>
      <c r="F31" s="8">
        <f t="shared" si="10"/>
        <v>954509.88356924569</v>
      </c>
      <c r="G31" s="8">
        <f t="shared" si="11"/>
        <v>17097.918475150032</v>
      </c>
      <c r="H31" s="8">
        <f t="shared" si="8"/>
        <v>107902.08152484997</v>
      </c>
      <c r="I31" s="8">
        <f>E31</f>
        <v>125000</v>
      </c>
      <c r="J31">
        <v>0</v>
      </c>
      <c r="K31">
        <v>0</v>
      </c>
      <c r="M31">
        <v>0</v>
      </c>
      <c r="N31" s="23">
        <f t="shared" si="6"/>
        <v>0</v>
      </c>
      <c r="P31" s="31"/>
    </row>
    <row r="32" spans="1:26" x14ac:dyDescent="0.25">
      <c r="A32" s="7">
        <v>45444</v>
      </c>
      <c r="B32">
        <v>125000</v>
      </c>
      <c r="C32" s="8">
        <f t="shared" si="9"/>
        <v>125000</v>
      </c>
      <c r="E32" s="8">
        <f>B32-D32</f>
        <v>125000</v>
      </c>
      <c r="F32" s="8">
        <f>F31-H31</f>
        <v>846607.80204439571</v>
      </c>
      <c r="G32" s="8">
        <f t="shared" si="11"/>
        <v>15165.093027274994</v>
      </c>
      <c r="H32" s="8">
        <f t="shared" si="8"/>
        <v>109834.906972725</v>
      </c>
      <c r="I32" s="8">
        <f>E32</f>
        <v>125000</v>
      </c>
      <c r="J32">
        <v>0</v>
      </c>
      <c r="K32">
        <v>0</v>
      </c>
      <c r="M32">
        <v>0</v>
      </c>
      <c r="N32" s="23">
        <f t="shared" si="6"/>
        <v>0</v>
      </c>
      <c r="P32" s="31"/>
    </row>
    <row r="33" spans="1:16" x14ac:dyDescent="0.25">
      <c r="A33" s="7">
        <v>45474</v>
      </c>
      <c r="B33">
        <v>125000</v>
      </c>
      <c r="C33" s="8">
        <f t="shared" si="9"/>
        <v>125000</v>
      </c>
      <c r="E33" s="8">
        <f t="shared" si="7"/>
        <v>125000</v>
      </c>
      <c r="F33" s="8">
        <f>F32-H32</f>
        <v>736772.89507167065</v>
      </c>
      <c r="G33" s="8">
        <f t="shared" si="11"/>
        <v>13197.645316704375</v>
      </c>
      <c r="H33" s="8">
        <f t="shared" si="8"/>
        <v>111802.35468329562</v>
      </c>
      <c r="I33" s="8">
        <f>E33</f>
        <v>125000</v>
      </c>
      <c r="J33">
        <v>0</v>
      </c>
      <c r="K33">
        <v>0</v>
      </c>
      <c r="M33">
        <v>0</v>
      </c>
      <c r="N33" s="23">
        <f t="shared" si="6"/>
        <v>0</v>
      </c>
      <c r="P33" s="31"/>
    </row>
    <row r="34" spans="1:16" x14ac:dyDescent="0.25">
      <c r="A34" s="7">
        <v>45505</v>
      </c>
      <c r="B34">
        <v>125000</v>
      </c>
      <c r="C34" s="8">
        <f t="shared" si="9"/>
        <v>125000</v>
      </c>
      <c r="E34" s="8">
        <f>B34-D34</f>
        <v>125000</v>
      </c>
      <c r="F34" s="8">
        <f t="shared" si="10"/>
        <v>624970.54038837506</v>
      </c>
      <c r="G34" s="8">
        <f t="shared" si="11"/>
        <v>11194.955162720109</v>
      </c>
      <c r="H34" s="8">
        <f>I34-G34</f>
        <v>113805.04483727989</v>
      </c>
      <c r="I34" s="8">
        <f>E34</f>
        <v>125000</v>
      </c>
      <c r="J34">
        <v>0</v>
      </c>
      <c r="K34">
        <v>0</v>
      </c>
      <c r="M34">
        <v>0</v>
      </c>
      <c r="N34" s="23">
        <f t="shared" si="6"/>
        <v>0</v>
      </c>
      <c r="P34" s="31"/>
    </row>
    <row r="35" spans="1:16" s="16" customFormat="1" x14ac:dyDescent="0.25">
      <c r="A35" s="17">
        <v>45536</v>
      </c>
      <c r="B35" s="16">
        <v>125000</v>
      </c>
      <c r="C35" s="18">
        <f t="shared" si="9"/>
        <v>125000</v>
      </c>
      <c r="E35" s="18">
        <f t="shared" si="7"/>
        <v>125000</v>
      </c>
      <c r="F35" s="18">
        <f t="shared" si="10"/>
        <v>511165.49555109517</v>
      </c>
      <c r="G35" s="18">
        <f t="shared" si="11"/>
        <v>9156.3912754479625</v>
      </c>
      <c r="H35" s="18">
        <f t="shared" si="8"/>
        <v>115843.60872455203</v>
      </c>
      <c r="I35" s="18">
        <f t="shared" si="12"/>
        <v>125000</v>
      </c>
      <c r="J35" s="16">
        <v>0</v>
      </c>
      <c r="K35" s="15">
        <v>0</v>
      </c>
      <c r="L35" s="16" t="s">
        <v>50</v>
      </c>
      <c r="M35" s="34">
        <v>600000</v>
      </c>
      <c r="N35" s="30">
        <f t="shared" si="6"/>
        <v>0</v>
      </c>
      <c r="O35" s="34"/>
      <c r="P35" s="34"/>
    </row>
    <row r="36" spans="1:16" x14ac:dyDescent="0.25">
      <c r="A36" s="7">
        <v>45566</v>
      </c>
      <c r="B36">
        <v>125000</v>
      </c>
      <c r="C36" s="8">
        <f t="shared" si="9"/>
        <v>125000</v>
      </c>
      <c r="E36" s="8">
        <f t="shared" si="7"/>
        <v>125000</v>
      </c>
      <c r="F36" s="8">
        <f t="shared" si="10"/>
        <v>395321.88682654314</v>
      </c>
      <c r="G36" s="8">
        <f>$H$10*F36</f>
        <v>7081.3110568617503</v>
      </c>
      <c r="H36" s="8">
        <f t="shared" si="8"/>
        <v>117732.64243151034</v>
      </c>
      <c r="I36" s="8">
        <f>E36-K36</f>
        <v>124813.95348837209</v>
      </c>
      <c r="J36" s="14">
        <f>K36</f>
        <v>186.04651162790196</v>
      </c>
      <c r="K36" s="14">
        <f>M36*$N$8</f>
        <v>186.04651162790196</v>
      </c>
      <c r="M36" s="31">
        <v>600000</v>
      </c>
      <c r="N36" s="23">
        <f t="shared" si="6"/>
        <v>0</v>
      </c>
      <c r="P36" s="31"/>
    </row>
    <row r="37" spans="1:16" x14ac:dyDescent="0.25">
      <c r="A37" s="7">
        <v>45597</v>
      </c>
      <c r="B37">
        <v>125000</v>
      </c>
      <c r="C37" s="8">
        <f t="shared" si="9"/>
        <v>125000</v>
      </c>
      <c r="E37" s="8">
        <f t="shared" si="7"/>
        <v>125000</v>
      </c>
      <c r="F37" s="8">
        <f>F36-H36</f>
        <v>277589.24439503282</v>
      </c>
      <c r="G37" s="8">
        <f>$H$10*F37</f>
        <v>4972.3930070761307</v>
      </c>
      <c r="H37" s="8">
        <f>I37-G37</f>
        <v>119841.56048129596</v>
      </c>
      <c r="I37" s="8">
        <f>E37-K37</f>
        <v>124813.95348837209</v>
      </c>
      <c r="J37" s="14">
        <f t="shared" ref="J37:J38" si="13">K37</f>
        <v>186.04651162790196</v>
      </c>
      <c r="K37" s="14">
        <f t="shared" ref="K37:K46" si="14">M37*$N$8</f>
        <v>186.04651162790196</v>
      </c>
      <c r="M37" s="31">
        <v>600000</v>
      </c>
      <c r="N37" s="23">
        <f t="shared" si="6"/>
        <v>0</v>
      </c>
      <c r="P37" s="31"/>
    </row>
    <row r="38" spans="1:16" x14ac:dyDescent="0.25">
      <c r="A38" s="7">
        <v>45627</v>
      </c>
      <c r="B38">
        <v>125000</v>
      </c>
      <c r="C38" s="8">
        <f t="shared" si="9"/>
        <v>125000</v>
      </c>
      <c r="E38" s="8">
        <f t="shared" si="7"/>
        <v>125000</v>
      </c>
      <c r="F38" s="8">
        <f>F37-H37</f>
        <v>157747.68391373684</v>
      </c>
      <c r="G38" s="8">
        <f t="shared" si="11"/>
        <v>2825.6983878628857</v>
      </c>
      <c r="H38" s="8">
        <f t="shared" si="8"/>
        <v>121988.25510050921</v>
      </c>
      <c r="I38" s="8">
        <f>E38-K38</f>
        <v>124813.95348837209</v>
      </c>
      <c r="J38" s="14">
        <f t="shared" si="13"/>
        <v>186.04651162790196</v>
      </c>
      <c r="K38" s="14">
        <f t="shared" si="14"/>
        <v>186.04651162790196</v>
      </c>
      <c r="M38" s="31">
        <v>600000</v>
      </c>
      <c r="N38" s="23">
        <f t="shared" si="6"/>
        <v>0</v>
      </c>
      <c r="P38" s="31"/>
    </row>
    <row r="39" spans="1:16" s="20" customFormat="1" x14ac:dyDescent="0.25">
      <c r="A39" s="19">
        <v>45658</v>
      </c>
      <c r="B39" s="20">
        <v>125000</v>
      </c>
      <c r="C39" s="21">
        <f t="shared" si="9"/>
        <v>125000</v>
      </c>
      <c r="E39" s="21">
        <f t="shared" si="7"/>
        <v>125000</v>
      </c>
      <c r="F39" s="21">
        <f>F38-H38</f>
        <v>35759.428813227627</v>
      </c>
      <c r="G39" s="21">
        <f>$H$10*F39</f>
        <v>640.5505161247936</v>
      </c>
      <c r="H39" s="21">
        <f>I39-G39</f>
        <v>35759.428813227627</v>
      </c>
      <c r="I39" s="21">
        <f>F39+G39</f>
        <v>36399.97932935242</v>
      </c>
      <c r="J39" s="22">
        <f>E39-I39</f>
        <v>88600.020670647587</v>
      </c>
      <c r="K39" s="22">
        <f t="shared" si="14"/>
        <v>186.04651162790196</v>
      </c>
      <c r="M39" s="33">
        <v>600000</v>
      </c>
      <c r="N39" s="24">
        <f t="shared" si="6"/>
        <v>88413.974159019679</v>
      </c>
      <c r="O39" s="33"/>
      <c r="P39" s="33"/>
    </row>
    <row r="40" spans="1:16" x14ac:dyDescent="0.25">
      <c r="A40" s="7">
        <v>45689</v>
      </c>
      <c r="B40">
        <v>125000</v>
      </c>
      <c r="C40" s="8">
        <f t="shared" si="9"/>
        <v>125000</v>
      </c>
      <c r="E40" s="8">
        <f t="shared" si="7"/>
        <v>125000</v>
      </c>
      <c r="F40" s="8">
        <f>F39-H39</f>
        <v>0</v>
      </c>
      <c r="G40" s="8">
        <f>$H$10*F40</f>
        <v>0</v>
      </c>
      <c r="H40" s="8">
        <f t="shared" ref="H40" si="15">I40-G40</f>
        <v>0</v>
      </c>
      <c r="I40" s="8">
        <f>F40+G40</f>
        <v>0</v>
      </c>
      <c r="J40" s="14">
        <f>E40-I40</f>
        <v>125000</v>
      </c>
      <c r="K40" s="14">
        <f t="shared" si="14"/>
        <v>186.04651162790196</v>
      </c>
      <c r="M40" s="31">
        <v>600000</v>
      </c>
      <c r="N40" s="23">
        <f t="shared" si="6"/>
        <v>124813.95348837209</v>
      </c>
      <c r="P40" s="31"/>
    </row>
    <row r="41" spans="1:16" x14ac:dyDescent="0.25">
      <c r="A41" s="7">
        <v>45717</v>
      </c>
      <c r="B41">
        <v>125000</v>
      </c>
      <c r="C41" s="8">
        <f t="shared" si="9"/>
        <v>125000</v>
      </c>
      <c r="E41" s="8">
        <f t="shared" si="7"/>
        <v>125000</v>
      </c>
      <c r="F41" s="8"/>
      <c r="G41" s="8"/>
      <c r="H41" s="8"/>
      <c r="I41" s="8"/>
      <c r="J41" s="14">
        <f>E41-I41</f>
        <v>125000</v>
      </c>
      <c r="K41" s="14">
        <f t="shared" si="14"/>
        <v>186.04651162790196</v>
      </c>
      <c r="M41" s="31">
        <v>600000</v>
      </c>
      <c r="N41" s="23">
        <f t="shared" si="6"/>
        <v>124813.95348837209</v>
      </c>
      <c r="P41" s="31"/>
    </row>
    <row r="42" spans="1:16" x14ac:dyDescent="0.25">
      <c r="A42" s="7">
        <v>45748</v>
      </c>
      <c r="B42">
        <v>125000</v>
      </c>
      <c r="C42" s="8">
        <f t="shared" si="9"/>
        <v>125000</v>
      </c>
      <c r="E42" s="8">
        <f t="shared" si="7"/>
        <v>125000</v>
      </c>
      <c r="F42" s="8"/>
      <c r="G42" s="8"/>
      <c r="H42" s="8"/>
      <c r="I42" s="8"/>
      <c r="J42" s="14">
        <f>E42-I42</f>
        <v>125000</v>
      </c>
      <c r="K42" s="14">
        <f t="shared" si="14"/>
        <v>186.04651162790196</v>
      </c>
      <c r="M42" s="31">
        <v>600000</v>
      </c>
      <c r="N42" s="23">
        <f t="shared" si="6"/>
        <v>124813.95348837209</v>
      </c>
      <c r="P42" s="31"/>
    </row>
    <row r="43" spans="1:16" x14ac:dyDescent="0.25">
      <c r="A43" s="7">
        <v>45778</v>
      </c>
      <c r="B43">
        <v>125000</v>
      </c>
      <c r="C43" s="8">
        <f t="shared" si="9"/>
        <v>125000</v>
      </c>
      <c r="E43" s="8">
        <f t="shared" si="7"/>
        <v>125000</v>
      </c>
      <c r="F43" s="8"/>
      <c r="G43" s="8"/>
      <c r="H43" s="8"/>
      <c r="I43" s="8"/>
      <c r="J43" s="14">
        <f t="shared" ref="J43:J106" si="16">E43</f>
        <v>125000</v>
      </c>
      <c r="K43" s="14">
        <f t="shared" si="14"/>
        <v>186.04651162790196</v>
      </c>
      <c r="M43" s="31">
        <v>600000</v>
      </c>
      <c r="N43" s="23">
        <f t="shared" si="6"/>
        <v>124813.95348837209</v>
      </c>
      <c r="P43" s="31"/>
    </row>
    <row r="44" spans="1:16" x14ac:dyDescent="0.25">
      <c r="A44" s="7">
        <v>45809</v>
      </c>
      <c r="B44">
        <v>125000</v>
      </c>
      <c r="C44" s="8">
        <f t="shared" si="9"/>
        <v>125000</v>
      </c>
      <c r="E44" s="8">
        <f t="shared" si="7"/>
        <v>125000</v>
      </c>
      <c r="F44" s="8"/>
      <c r="G44" s="8"/>
      <c r="H44" s="8"/>
      <c r="I44" s="8"/>
      <c r="J44" s="14">
        <f t="shared" si="16"/>
        <v>125000</v>
      </c>
      <c r="K44" s="14">
        <f t="shared" si="14"/>
        <v>186.04651162790196</v>
      </c>
      <c r="M44" s="31">
        <v>600000</v>
      </c>
      <c r="N44" s="23">
        <f t="shared" si="6"/>
        <v>124813.95348837209</v>
      </c>
      <c r="P44" s="31"/>
    </row>
    <row r="45" spans="1:16" x14ac:dyDescent="0.25">
      <c r="A45" s="7">
        <v>45839</v>
      </c>
      <c r="B45">
        <v>125000</v>
      </c>
      <c r="C45" s="8">
        <f t="shared" si="9"/>
        <v>125000</v>
      </c>
      <c r="E45" s="8">
        <f t="shared" si="7"/>
        <v>125000</v>
      </c>
      <c r="F45" s="8"/>
      <c r="G45" s="8"/>
      <c r="H45" s="8"/>
      <c r="I45" s="8"/>
      <c r="J45" s="14">
        <f t="shared" si="16"/>
        <v>125000</v>
      </c>
      <c r="K45" s="14">
        <f t="shared" si="14"/>
        <v>186.04651162790196</v>
      </c>
      <c r="M45" s="31">
        <v>600000</v>
      </c>
      <c r="N45" s="23">
        <f t="shared" si="6"/>
        <v>124813.95348837209</v>
      </c>
      <c r="P45" s="31"/>
    </row>
    <row r="46" spans="1:16" x14ac:dyDescent="0.25">
      <c r="A46" s="7">
        <v>45870</v>
      </c>
      <c r="B46">
        <v>125000</v>
      </c>
      <c r="C46" s="8">
        <f t="shared" si="9"/>
        <v>125000</v>
      </c>
      <c r="E46" s="8">
        <f t="shared" si="7"/>
        <v>125000</v>
      </c>
      <c r="F46" s="8"/>
      <c r="G46" s="8"/>
      <c r="H46" s="8"/>
      <c r="I46" s="8"/>
      <c r="J46" s="14">
        <f t="shared" si="16"/>
        <v>125000</v>
      </c>
      <c r="K46" s="14">
        <f t="shared" si="14"/>
        <v>186.04651162790196</v>
      </c>
      <c r="M46" s="31">
        <v>600000</v>
      </c>
      <c r="N46" s="23">
        <f t="shared" si="6"/>
        <v>124813.95348837209</v>
      </c>
      <c r="P46" s="31"/>
    </row>
    <row r="47" spans="1:16" x14ac:dyDescent="0.25">
      <c r="A47" s="7">
        <v>45901</v>
      </c>
      <c r="B47">
        <v>125000</v>
      </c>
      <c r="C47" s="8">
        <f t="shared" si="9"/>
        <v>125000</v>
      </c>
      <c r="E47" s="8">
        <f t="shared" si="7"/>
        <v>125000</v>
      </c>
      <c r="F47" s="8"/>
      <c r="G47" s="8"/>
      <c r="H47" s="8"/>
      <c r="I47" s="8"/>
      <c r="J47" s="14">
        <f t="shared" si="16"/>
        <v>125000</v>
      </c>
      <c r="K47" s="14">
        <f>M47*$N$9</f>
        <v>841.12149532709066</v>
      </c>
      <c r="M47" s="32">
        <v>1200000</v>
      </c>
      <c r="N47" s="23">
        <f t="shared" si="6"/>
        <v>124158.8785046729</v>
      </c>
      <c r="P47" s="31"/>
    </row>
    <row r="48" spans="1:16" x14ac:dyDescent="0.25">
      <c r="A48" s="7">
        <v>45931</v>
      </c>
      <c r="B48">
        <v>125000</v>
      </c>
      <c r="C48" s="8">
        <f t="shared" si="9"/>
        <v>125000</v>
      </c>
      <c r="E48" s="8">
        <f t="shared" si="7"/>
        <v>125000</v>
      </c>
      <c r="F48" s="8"/>
      <c r="G48" s="8"/>
      <c r="H48" s="8"/>
      <c r="I48" s="8"/>
      <c r="J48" s="14">
        <f t="shared" si="16"/>
        <v>125000</v>
      </c>
      <c r="K48" s="14">
        <f>M48*$N$9</f>
        <v>841.12149532709066</v>
      </c>
      <c r="M48" s="32">
        <v>1200000</v>
      </c>
      <c r="N48" s="23">
        <f t="shared" si="6"/>
        <v>124158.8785046729</v>
      </c>
      <c r="P48" s="31"/>
    </row>
    <row r="49" spans="1:16" x14ac:dyDescent="0.25">
      <c r="A49" s="7">
        <v>45962</v>
      </c>
      <c r="B49">
        <v>125000</v>
      </c>
      <c r="C49" s="8">
        <f t="shared" si="9"/>
        <v>125000</v>
      </c>
      <c r="E49" s="8">
        <f t="shared" si="7"/>
        <v>125000</v>
      </c>
      <c r="F49" s="8"/>
      <c r="G49" s="8"/>
      <c r="H49" s="8"/>
      <c r="I49" s="8"/>
      <c r="J49" s="14">
        <f t="shared" si="16"/>
        <v>125000</v>
      </c>
      <c r="K49" s="14">
        <f t="shared" ref="K49:K58" si="17">M49*$N$9</f>
        <v>841.12149532709066</v>
      </c>
      <c r="M49" s="32">
        <v>1200000</v>
      </c>
      <c r="N49" s="23">
        <f t="shared" si="6"/>
        <v>124158.8785046729</v>
      </c>
      <c r="P49" s="31"/>
    </row>
    <row r="50" spans="1:16" x14ac:dyDescent="0.25">
      <c r="A50" s="7">
        <v>45992</v>
      </c>
      <c r="B50">
        <v>125000</v>
      </c>
      <c r="C50" s="8">
        <f t="shared" si="9"/>
        <v>125000</v>
      </c>
      <c r="E50" s="8">
        <f t="shared" si="7"/>
        <v>125000</v>
      </c>
      <c r="J50" s="14">
        <f t="shared" si="16"/>
        <v>125000</v>
      </c>
      <c r="K50" s="14">
        <f t="shared" si="17"/>
        <v>841.12149532709066</v>
      </c>
      <c r="M50" s="32">
        <v>1200000</v>
      </c>
      <c r="N50" s="23">
        <f t="shared" si="6"/>
        <v>124158.8785046729</v>
      </c>
      <c r="P50" s="31"/>
    </row>
    <row r="51" spans="1:16" x14ac:dyDescent="0.25">
      <c r="A51" s="7">
        <v>46023</v>
      </c>
      <c r="B51">
        <v>125000</v>
      </c>
      <c r="C51" s="8">
        <f t="shared" si="9"/>
        <v>125000</v>
      </c>
      <c r="E51" s="8">
        <f t="shared" si="7"/>
        <v>125000</v>
      </c>
      <c r="J51" s="14">
        <f t="shared" si="16"/>
        <v>125000</v>
      </c>
      <c r="K51" s="14">
        <f t="shared" si="17"/>
        <v>841.12149532709066</v>
      </c>
      <c r="M51" s="32">
        <v>1200000</v>
      </c>
      <c r="N51" s="23">
        <f t="shared" si="6"/>
        <v>124158.8785046729</v>
      </c>
      <c r="P51" s="31"/>
    </row>
    <row r="52" spans="1:16" x14ac:dyDescent="0.25">
      <c r="A52" s="7">
        <v>46054</v>
      </c>
      <c r="B52">
        <v>125000</v>
      </c>
      <c r="C52" s="8">
        <f t="shared" si="9"/>
        <v>125000</v>
      </c>
      <c r="E52" s="8">
        <f t="shared" si="7"/>
        <v>125000</v>
      </c>
      <c r="J52" s="14">
        <f t="shared" si="16"/>
        <v>125000</v>
      </c>
      <c r="K52" s="14">
        <f t="shared" si="17"/>
        <v>841.12149532709066</v>
      </c>
      <c r="M52" s="32">
        <v>1200000</v>
      </c>
      <c r="N52" s="23">
        <f t="shared" si="6"/>
        <v>124158.8785046729</v>
      </c>
      <c r="P52" s="31"/>
    </row>
    <row r="53" spans="1:16" x14ac:dyDescent="0.25">
      <c r="A53" s="7">
        <v>46082</v>
      </c>
      <c r="B53">
        <v>125000</v>
      </c>
      <c r="C53" s="8">
        <f t="shared" si="9"/>
        <v>125000</v>
      </c>
      <c r="E53" s="8">
        <f t="shared" si="7"/>
        <v>125000</v>
      </c>
      <c r="J53" s="14">
        <f t="shared" si="16"/>
        <v>125000</v>
      </c>
      <c r="K53" s="14">
        <f t="shared" si="17"/>
        <v>841.12149532709066</v>
      </c>
      <c r="M53" s="32">
        <v>1200000</v>
      </c>
      <c r="N53" s="23">
        <f t="shared" si="6"/>
        <v>124158.8785046729</v>
      </c>
      <c r="P53" s="31"/>
    </row>
    <row r="54" spans="1:16" x14ac:dyDescent="0.25">
      <c r="A54" s="7">
        <v>46113</v>
      </c>
      <c r="B54">
        <v>125000</v>
      </c>
      <c r="C54" s="8">
        <f t="shared" si="9"/>
        <v>125000</v>
      </c>
      <c r="E54" s="8">
        <f t="shared" si="7"/>
        <v>125000</v>
      </c>
      <c r="J54" s="14">
        <f t="shared" si="16"/>
        <v>125000</v>
      </c>
      <c r="K54" s="14">
        <f t="shared" si="17"/>
        <v>841.12149532709066</v>
      </c>
      <c r="M54" s="32">
        <v>1200000</v>
      </c>
      <c r="N54" s="23">
        <f t="shared" si="6"/>
        <v>124158.8785046729</v>
      </c>
      <c r="P54" s="31"/>
    </row>
    <row r="55" spans="1:16" x14ac:dyDescent="0.25">
      <c r="A55" s="7">
        <v>46143</v>
      </c>
      <c r="B55">
        <v>125000</v>
      </c>
      <c r="C55" s="8">
        <f t="shared" si="9"/>
        <v>125000</v>
      </c>
      <c r="E55" s="8">
        <f t="shared" si="7"/>
        <v>125000</v>
      </c>
      <c r="J55" s="14">
        <f t="shared" si="16"/>
        <v>125000</v>
      </c>
      <c r="K55" s="14">
        <f t="shared" si="17"/>
        <v>841.12149532709066</v>
      </c>
      <c r="M55" s="32">
        <v>1200000</v>
      </c>
      <c r="N55" s="23">
        <f t="shared" si="6"/>
        <v>124158.8785046729</v>
      </c>
      <c r="P55" s="31"/>
    </row>
    <row r="56" spans="1:16" x14ac:dyDescent="0.25">
      <c r="A56" s="7">
        <v>46174</v>
      </c>
      <c r="B56">
        <v>125000</v>
      </c>
      <c r="C56" s="8">
        <f t="shared" si="9"/>
        <v>125000</v>
      </c>
      <c r="E56" s="8">
        <f t="shared" si="7"/>
        <v>125000</v>
      </c>
      <c r="J56" s="14">
        <f t="shared" si="16"/>
        <v>125000</v>
      </c>
      <c r="K56" s="14">
        <f t="shared" si="17"/>
        <v>841.12149532709066</v>
      </c>
      <c r="M56" s="32">
        <v>1200000</v>
      </c>
      <c r="N56" s="23">
        <f t="shared" si="6"/>
        <v>124158.8785046729</v>
      </c>
      <c r="P56" s="31"/>
    </row>
    <row r="57" spans="1:16" x14ac:dyDescent="0.25">
      <c r="A57" s="7">
        <v>46204</v>
      </c>
      <c r="B57">
        <v>125000</v>
      </c>
      <c r="C57" s="8">
        <f t="shared" si="9"/>
        <v>125000</v>
      </c>
      <c r="E57" s="8">
        <f t="shared" si="7"/>
        <v>125000</v>
      </c>
      <c r="J57" s="14">
        <f t="shared" si="16"/>
        <v>125000</v>
      </c>
      <c r="K57" s="14">
        <f t="shared" si="17"/>
        <v>841.12149532709066</v>
      </c>
      <c r="M57" s="32">
        <v>1200000</v>
      </c>
      <c r="N57" s="23">
        <f t="shared" si="6"/>
        <v>124158.8785046729</v>
      </c>
      <c r="P57" s="31"/>
    </row>
    <row r="58" spans="1:16" x14ac:dyDescent="0.25">
      <c r="A58" s="7">
        <v>46235</v>
      </c>
      <c r="B58">
        <v>125000</v>
      </c>
      <c r="C58" s="8">
        <f t="shared" si="9"/>
        <v>125000</v>
      </c>
      <c r="E58" s="8">
        <f t="shared" si="7"/>
        <v>125000</v>
      </c>
      <c r="J58" s="14">
        <f t="shared" si="16"/>
        <v>125000</v>
      </c>
      <c r="K58" s="14">
        <f t="shared" si="17"/>
        <v>841.12149532709066</v>
      </c>
      <c r="M58" s="32">
        <v>1200000</v>
      </c>
      <c r="N58" s="23">
        <f t="shared" si="6"/>
        <v>124158.8785046729</v>
      </c>
      <c r="P58" s="31"/>
    </row>
    <row r="59" spans="1:16" x14ac:dyDescent="0.25">
      <c r="A59" s="7">
        <v>46266</v>
      </c>
      <c r="B59">
        <v>125000</v>
      </c>
      <c r="C59" s="8">
        <f t="shared" si="9"/>
        <v>125000</v>
      </c>
      <c r="E59" s="8">
        <f t="shared" si="7"/>
        <v>125000</v>
      </c>
      <c r="J59" s="14">
        <f t="shared" si="16"/>
        <v>125000</v>
      </c>
      <c r="K59" s="14">
        <f>M59*$N$10</f>
        <v>1971.8309859155015</v>
      </c>
      <c r="M59" s="32">
        <v>1800000</v>
      </c>
      <c r="N59" s="23">
        <f t="shared" si="6"/>
        <v>123028.1690140845</v>
      </c>
      <c r="P59" s="31"/>
    </row>
    <row r="60" spans="1:16" x14ac:dyDescent="0.25">
      <c r="A60" s="7">
        <v>46296</v>
      </c>
      <c r="B60">
        <v>125000</v>
      </c>
      <c r="C60" s="8">
        <f t="shared" si="9"/>
        <v>125000</v>
      </c>
      <c r="E60" s="8">
        <f t="shared" si="7"/>
        <v>125000</v>
      </c>
      <c r="J60" s="14">
        <f t="shared" si="16"/>
        <v>125000</v>
      </c>
      <c r="K60" s="14">
        <f t="shared" ref="K60:K70" si="18">M60*$N$10</f>
        <v>1971.8309859155015</v>
      </c>
      <c r="M60" s="32">
        <v>1800000</v>
      </c>
      <c r="N60" s="23">
        <f t="shared" si="6"/>
        <v>123028.1690140845</v>
      </c>
      <c r="P60" s="31"/>
    </row>
    <row r="61" spans="1:16" x14ac:dyDescent="0.25">
      <c r="A61" s="7">
        <v>46327</v>
      </c>
      <c r="B61">
        <v>125000</v>
      </c>
      <c r="C61" s="8">
        <f t="shared" si="9"/>
        <v>125000</v>
      </c>
      <c r="E61" s="8">
        <f t="shared" si="7"/>
        <v>125000</v>
      </c>
      <c r="J61" s="14">
        <f t="shared" si="16"/>
        <v>125000</v>
      </c>
      <c r="K61" s="14">
        <f t="shared" si="18"/>
        <v>1971.8309859155015</v>
      </c>
      <c r="M61" s="32">
        <v>1800000</v>
      </c>
      <c r="N61" s="23">
        <f t="shared" si="6"/>
        <v>123028.1690140845</v>
      </c>
      <c r="P61" s="31"/>
    </row>
    <row r="62" spans="1:16" x14ac:dyDescent="0.25">
      <c r="A62" s="7">
        <v>46357</v>
      </c>
      <c r="B62">
        <v>125000</v>
      </c>
      <c r="C62" s="8">
        <f t="shared" si="9"/>
        <v>125000</v>
      </c>
      <c r="E62" s="8">
        <f t="shared" si="7"/>
        <v>125000</v>
      </c>
      <c r="J62" s="14">
        <f t="shared" si="16"/>
        <v>125000</v>
      </c>
      <c r="K62" s="14">
        <f t="shared" si="18"/>
        <v>1971.8309859155015</v>
      </c>
      <c r="M62" s="32">
        <v>1800000</v>
      </c>
      <c r="N62" s="23">
        <f t="shared" si="6"/>
        <v>123028.1690140845</v>
      </c>
      <c r="P62" s="31"/>
    </row>
    <row r="63" spans="1:16" x14ac:dyDescent="0.25">
      <c r="A63" s="7">
        <v>46388</v>
      </c>
      <c r="B63">
        <v>125000</v>
      </c>
      <c r="C63" s="8">
        <f t="shared" si="9"/>
        <v>125000</v>
      </c>
      <c r="E63" s="8">
        <f t="shared" si="7"/>
        <v>125000</v>
      </c>
      <c r="J63" s="14">
        <f t="shared" si="16"/>
        <v>125000</v>
      </c>
      <c r="K63" s="14">
        <f t="shared" si="18"/>
        <v>1971.8309859155015</v>
      </c>
      <c r="M63" s="32">
        <v>1800000</v>
      </c>
      <c r="N63" s="23">
        <f t="shared" si="6"/>
        <v>123028.1690140845</v>
      </c>
      <c r="P63" s="31"/>
    </row>
    <row r="64" spans="1:16" x14ac:dyDescent="0.25">
      <c r="A64" s="7">
        <v>46419</v>
      </c>
      <c r="B64">
        <v>125000</v>
      </c>
      <c r="C64" s="8">
        <f t="shared" si="9"/>
        <v>125000</v>
      </c>
      <c r="E64" s="8">
        <f t="shared" si="7"/>
        <v>125000</v>
      </c>
      <c r="J64" s="14">
        <f t="shared" si="16"/>
        <v>125000</v>
      </c>
      <c r="K64" s="14">
        <f t="shared" si="18"/>
        <v>1971.8309859155015</v>
      </c>
      <c r="M64" s="32">
        <v>1800000</v>
      </c>
      <c r="N64" s="23">
        <f t="shared" si="6"/>
        <v>123028.1690140845</v>
      </c>
      <c r="P64" s="31"/>
    </row>
    <row r="65" spans="1:16" x14ac:dyDescent="0.25">
      <c r="A65" s="7">
        <v>46447</v>
      </c>
      <c r="B65">
        <v>125000</v>
      </c>
      <c r="C65" s="8">
        <f t="shared" si="9"/>
        <v>125000</v>
      </c>
      <c r="E65" s="8">
        <f t="shared" si="7"/>
        <v>125000</v>
      </c>
      <c r="J65" s="14">
        <f t="shared" si="16"/>
        <v>125000</v>
      </c>
      <c r="K65" s="14">
        <f t="shared" si="18"/>
        <v>1971.8309859155015</v>
      </c>
      <c r="M65" s="32">
        <v>1800000</v>
      </c>
      <c r="N65" s="23">
        <f t="shared" si="6"/>
        <v>123028.1690140845</v>
      </c>
      <c r="P65" s="31"/>
    </row>
    <row r="66" spans="1:16" x14ac:dyDescent="0.25">
      <c r="A66" s="7">
        <v>46478</v>
      </c>
      <c r="B66">
        <v>125000</v>
      </c>
      <c r="C66" s="8">
        <f t="shared" si="9"/>
        <v>125000</v>
      </c>
      <c r="E66" s="8">
        <f t="shared" si="7"/>
        <v>125000</v>
      </c>
      <c r="J66" s="14">
        <f t="shared" si="16"/>
        <v>125000</v>
      </c>
      <c r="K66" s="14">
        <f t="shared" si="18"/>
        <v>1971.8309859155015</v>
      </c>
      <c r="M66" s="32">
        <v>1800000</v>
      </c>
      <c r="N66" s="23">
        <f t="shared" si="6"/>
        <v>123028.1690140845</v>
      </c>
      <c r="P66" s="31"/>
    </row>
    <row r="67" spans="1:16" x14ac:dyDescent="0.25">
      <c r="A67" s="7">
        <v>46508</v>
      </c>
      <c r="B67">
        <v>125000</v>
      </c>
      <c r="C67" s="8">
        <f t="shared" si="9"/>
        <v>125000</v>
      </c>
      <c r="E67" s="8">
        <f t="shared" si="7"/>
        <v>125000</v>
      </c>
      <c r="J67" s="14">
        <f t="shared" si="16"/>
        <v>125000</v>
      </c>
      <c r="K67" s="14">
        <f t="shared" si="18"/>
        <v>1971.8309859155015</v>
      </c>
      <c r="M67" s="32">
        <v>1800000</v>
      </c>
      <c r="N67" s="23">
        <f t="shared" si="6"/>
        <v>123028.1690140845</v>
      </c>
      <c r="P67" s="31"/>
    </row>
    <row r="68" spans="1:16" x14ac:dyDescent="0.25">
      <c r="A68" s="7">
        <v>46539</v>
      </c>
      <c r="B68">
        <v>125000</v>
      </c>
      <c r="C68" s="8">
        <f t="shared" si="9"/>
        <v>125000</v>
      </c>
      <c r="E68" s="8">
        <f t="shared" si="7"/>
        <v>125000</v>
      </c>
      <c r="J68" s="14">
        <f t="shared" si="16"/>
        <v>125000</v>
      </c>
      <c r="K68" s="14">
        <f t="shared" si="18"/>
        <v>1971.8309859155015</v>
      </c>
      <c r="M68" s="32">
        <v>1800000</v>
      </c>
      <c r="N68" s="23">
        <f t="shared" si="6"/>
        <v>123028.1690140845</v>
      </c>
      <c r="P68" s="31"/>
    </row>
    <row r="69" spans="1:16" x14ac:dyDescent="0.25">
      <c r="A69" s="7">
        <v>46569</v>
      </c>
      <c r="B69">
        <v>125000</v>
      </c>
      <c r="C69" s="8">
        <f t="shared" si="9"/>
        <v>125000</v>
      </c>
      <c r="E69" s="8">
        <f t="shared" si="7"/>
        <v>125000</v>
      </c>
      <c r="J69" s="14">
        <f t="shared" si="16"/>
        <v>125000</v>
      </c>
      <c r="K69" s="14">
        <f t="shared" si="18"/>
        <v>1971.8309859155015</v>
      </c>
      <c r="M69" s="32">
        <v>1800000</v>
      </c>
      <c r="N69" s="23">
        <f t="shared" si="6"/>
        <v>123028.1690140845</v>
      </c>
      <c r="P69" s="31"/>
    </row>
    <row r="70" spans="1:16" x14ac:dyDescent="0.25">
      <c r="A70" s="7">
        <v>46600</v>
      </c>
      <c r="B70">
        <v>125000</v>
      </c>
      <c r="C70" s="8">
        <f t="shared" si="9"/>
        <v>125000</v>
      </c>
      <c r="E70" s="8">
        <f t="shared" si="7"/>
        <v>125000</v>
      </c>
      <c r="J70" s="14">
        <f t="shared" si="16"/>
        <v>125000</v>
      </c>
      <c r="K70" s="14">
        <f t="shared" si="18"/>
        <v>1971.8309859155015</v>
      </c>
      <c r="M70" s="32">
        <v>1800000</v>
      </c>
      <c r="N70" s="23">
        <f t="shared" si="6"/>
        <v>123028.1690140845</v>
      </c>
      <c r="P70" s="31"/>
    </row>
    <row r="71" spans="1:16" x14ac:dyDescent="0.25">
      <c r="A71" s="7">
        <v>46631</v>
      </c>
      <c r="B71">
        <v>125000</v>
      </c>
      <c r="C71" s="8">
        <f t="shared" si="9"/>
        <v>125000</v>
      </c>
      <c r="E71" s="8">
        <f t="shared" si="7"/>
        <v>125000</v>
      </c>
      <c r="J71" s="14">
        <f t="shared" si="16"/>
        <v>125000</v>
      </c>
      <c r="K71" s="14">
        <f>M71*$N$11</f>
        <v>3584.905660377347</v>
      </c>
      <c r="M71" s="32">
        <v>2400000</v>
      </c>
      <c r="N71" s="23">
        <f t="shared" si="6"/>
        <v>121415.09433962265</v>
      </c>
      <c r="P71" s="31"/>
    </row>
    <row r="72" spans="1:16" x14ac:dyDescent="0.25">
      <c r="A72" s="7">
        <v>46661</v>
      </c>
      <c r="B72">
        <v>125000</v>
      </c>
      <c r="C72" s="8">
        <f t="shared" si="9"/>
        <v>125000</v>
      </c>
      <c r="E72" s="8">
        <f t="shared" si="7"/>
        <v>125000</v>
      </c>
      <c r="J72" s="14">
        <f t="shared" si="16"/>
        <v>125000</v>
      </c>
      <c r="K72" s="14">
        <f t="shared" ref="K72:K82" si="19">M72*$N$11</f>
        <v>3584.905660377347</v>
      </c>
      <c r="M72" s="32">
        <v>2400000</v>
      </c>
      <c r="N72" s="23">
        <f t="shared" si="6"/>
        <v>121415.09433962265</v>
      </c>
      <c r="P72" s="31"/>
    </row>
    <row r="73" spans="1:16" x14ac:dyDescent="0.25">
      <c r="A73" s="7">
        <v>46692</v>
      </c>
      <c r="B73">
        <v>125000</v>
      </c>
      <c r="C73" s="8">
        <f t="shared" si="9"/>
        <v>125000</v>
      </c>
      <c r="E73" s="8">
        <f t="shared" si="7"/>
        <v>125000</v>
      </c>
      <c r="J73" s="14">
        <f t="shared" si="16"/>
        <v>125000</v>
      </c>
      <c r="K73" s="14">
        <f t="shared" si="19"/>
        <v>3584.905660377347</v>
      </c>
      <c r="M73" s="32">
        <v>2400000</v>
      </c>
      <c r="N73" s="23">
        <f t="shared" si="6"/>
        <v>121415.09433962265</v>
      </c>
      <c r="P73" s="31"/>
    </row>
    <row r="74" spans="1:16" x14ac:dyDescent="0.25">
      <c r="A74" s="7">
        <v>46722</v>
      </c>
      <c r="B74">
        <v>125000</v>
      </c>
      <c r="C74" s="8">
        <f t="shared" si="9"/>
        <v>125000</v>
      </c>
      <c r="E74" s="8">
        <f t="shared" si="7"/>
        <v>125000</v>
      </c>
      <c r="J74" s="14">
        <f t="shared" si="16"/>
        <v>125000</v>
      </c>
      <c r="K74" s="14">
        <f t="shared" si="19"/>
        <v>3584.905660377347</v>
      </c>
      <c r="M74" s="32">
        <v>2400000</v>
      </c>
      <c r="N74" s="23">
        <f t="shared" si="6"/>
        <v>121415.09433962265</v>
      </c>
      <c r="P74" s="31"/>
    </row>
    <row r="75" spans="1:16" x14ac:dyDescent="0.25">
      <c r="A75" s="7">
        <v>46753</v>
      </c>
      <c r="B75">
        <v>125000</v>
      </c>
      <c r="C75" s="8">
        <f t="shared" si="9"/>
        <v>125000</v>
      </c>
      <c r="E75" s="8">
        <f t="shared" si="7"/>
        <v>125000</v>
      </c>
      <c r="J75" s="14">
        <f t="shared" si="16"/>
        <v>125000</v>
      </c>
      <c r="K75" s="14">
        <f t="shared" si="19"/>
        <v>3584.905660377347</v>
      </c>
      <c r="M75" s="32">
        <v>2400000</v>
      </c>
      <c r="N75" s="23">
        <f t="shared" si="6"/>
        <v>121415.09433962265</v>
      </c>
      <c r="P75" s="31"/>
    </row>
    <row r="76" spans="1:16" x14ac:dyDescent="0.25">
      <c r="A76" s="7">
        <v>46784</v>
      </c>
      <c r="B76">
        <v>125000</v>
      </c>
      <c r="C76" s="8">
        <f t="shared" si="9"/>
        <v>125000</v>
      </c>
      <c r="E76" s="8">
        <f t="shared" si="7"/>
        <v>125000</v>
      </c>
      <c r="J76" s="14">
        <f t="shared" si="16"/>
        <v>125000</v>
      </c>
      <c r="K76" s="14">
        <f t="shared" si="19"/>
        <v>3584.905660377347</v>
      </c>
      <c r="M76" s="32">
        <v>2400000</v>
      </c>
      <c r="N76" s="23">
        <f t="shared" si="6"/>
        <v>121415.09433962265</v>
      </c>
      <c r="P76" s="31"/>
    </row>
    <row r="77" spans="1:16" x14ac:dyDescent="0.25">
      <c r="A77" s="7">
        <v>46813</v>
      </c>
      <c r="B77">
        <v>125000</v>
      </c>
      <c r="C77" s="8">
        <f t="shared" si="9"/>
        <v>125000</v>
      </c>
      <c r="E77" s="8">
        <f t="shared" si="7"/>
        <v>125000</v>
      </c>
      <c r="J77" s="14">
        <f t="shared" si="16"/>
        <v>125000</v>
      </c>
      <c r="K77" s="14">
        <f t="shared" si="19"/>
        <v>3584.905660377347</v>
      </c>
      <c r="M77" s="32">
        <v>2400000</v>
      </c>
      <c r="N77" s="23">
        <f t="shared" si="6"/>
        <v>121415.09433962265</v>
      </c>
      <c r="P77" s="31"/>
    </row>
    <row r="78" spans="1:16" x14ac:dyDescent="0.25">
      <c r="A78" s="7">
        <v>46844</v>
      </c>
      <c r="B78">
        <v>125000</v>
      </c>
      <c r="C78" s="8">
        <f t="shared" si="9"/>
        <v>125000</v>
      </c>
      <c r="E78" s="8">
        <f t="shared" si="7"/>
        <v>125000</v>
      </c>
      <c r="J78" s="14">
        <f t="shared" si="16"/>
        <v>125000</v>
      </c>
      <c r="K78" s="14">
        <f t="shared" si="19"/>
        <v>3584.905660377347</v>
      </c>
      <c r="M78" s="32">
        <v>2400000</v>
      </c>
      <c r="N78" s="23">
        <f t="shared" si="6"/>
        <v>121415.09433962265</v>
      </c>
      <c r="P78" s="31"/>
    </row>
    <row r="79" spans="1:16" x14ac:dyDescent="0.25">
      <c r="A79" s="7">
        <v>46874</v>
      </c>
      <c r="B79">
        <v>125000</v>
      </c>
      <c r="C79" s="8">
        <f t="shared" si="9"/>
        <v>125000</v>
      </c>
      <c r="E79" s="8">
        <f t="shared" si="7"/>
        <v>125000</v>
      </c>
      <c r="J79" s="14">
        <f t="shared" si="16"/>
        <v>125000</v>
      </c>
      <c r="K79" s="14">
        <f t="shared" si="19"/>
        <v>3584.905660377347</v>
      </c>
      <c r="M79" s="32">
        <v>2400000</v>
      </c>
      <c r="N79" s="23">
        <f t="shared" si="6"/>
        <v>121415.09433962265</v>
      </c>
      <c r="P79" s="31"/>
    </row>
    <row r="80" spans="1:16" x14ac:dyDescent="0.25">
      <c r="A80" s="7">
        <v>46905</v>
      </c>
      <c r="B80">
        <v>125000</v>
      </c>
      <c r="C80" s="8">
        <f t="shared" si="9"/>
        <v>125000</v>
      </c>
      <c r="E80" s="8">
        <f t="shared" si="7"/>
        <v>125000</v>
      </c>
      <c r="J80" s="14">
        <f t="shared" si="16"/>
        <v>125000</v>
      </c>
      <c r="K80" s="14">
        <f t="shared" si="19"/>
        <v>3584.905660377347</v>
      </c>
      <c r="M80" s="32">
        <v>2400000</v>
      </c>
      <c r="N80" s="23">
        <f t="shared" si="6"/>
        <v>121415.09433962265</v>
      </c>
      <c r="P80" s="31"/>
    </row>
    <row r="81" spans="1:16" x14ac:dyDescent="0.25">
      <c r="A81" s="7">
        <v>46935</v>
      </c>
      <c r="B81">
        <v>125000</v>
      </c>
      <c r="C81" s="8">
        <f t="shared" si="9"/>
        <v>125000</v>
      </c>
      <c r="E81" s="8">
        <f t="shared" si="7"/>
        <v>125000</v>
      </c>
      <c r="J81" s="14">
        <f t="shared" si="16"/>
        <v>125000</v>
      </c>
      <c r="K81" s="14">
        <f t="shared" si="19"/>
        <v>3584.905660377347</v>
      </c>
      <c r="M81" s="32">
        <v>2400000</v>
      </c>
      <c r="N81" s="23">
        <f t="shared" si="6"/>
        <v>121415.09433962265</v>
      </c>
      <c r="P81" s="31"/>
    </row>
    <row r="82" spans="1:16" x14ac:dyDescent="0.25">
      <c r="A82" s="7">
        <v>46966</v>
      </c>
      <c r="B82">
        <v>125000</v>
      </c>
      <c r="C82" s="8">
        <f t="shared" si="9"/>
        <v>125000</v>
      </c>
      <c r="E82" s="8">
        <f t="shared" si="7"/>
        <v>125000</v>
      </c>
      <c r="J82" s="14">
        <f t="shared" si="16"/>
        <v>125000</v>
      </c>
      <c r="K82" s="14">
        <f t="shared" si="19"/>
        <v>3584.905660377347</v>
      </c>
      <c r="M82" s="32">
        <v>2400000</v>
      </c>
      <c r="N82" s="23">
        <f t="shared" si="6"/>
        <v>121415.09433962265</v>
      </c>
      <c r="P82" s="31"/>
    </row>
    <row r="83" spans="1:16" x14ac:dyDescent="0.25">
      <c r="A83" s="7">
        <v>46997</v>
      </c>
      <c r="B83">
        <v>125000</v>
      </c>
      <c r="C83" s="8">
        <f t="shared" si="9"/>
        <v>125000</v>
      </c>
      <c r="E83" s="8">
        <f t="shared" si="7"/>
        <v>125000</v>
      </c>
      <c r="J83" s="14">
        <f t="shared" si="16"/>
        <v>125000</v>
      </c>
      <c r="K83" s="14">
        <f>M83*$N$11</f>
        <v>4481.1320754716835</v>
      </c>
      <c r="M83" s="32">
        <v>3000000</v>
      </c>
      <c r="N83" s="23">
        <f t="shared" si="6"/>
        <v>120518.86792452831</v>
      </c>
      <c r="P83" s="31"/>
    </row>
    <row r="84" spans="1:16" x14ac:dyDescent="0.25">
      <c r="A84" s="7">
        <v>47027</v>
      </c>
      <c r="B84">
        <v>125000</v>
      </c>
      <c r="C84" s="8">
        <f t="shared" si="9"/>
        <v>125000</v>
      </c>
      <c r="E84" s="8">
        <f t="shared" si="7"/>
        <v>125000</v>
      </c>
      <c r="J84" s="14">
        <f t="shared" si="16"/>
        <v>125000</v>
      </c>
      <c r="K84" s="14">
        <f t="shared" ref="K84:K94" si="20">M84*$N$11</f>
        <v>4481.1320754716835</v>
      </c>
      <c r="M84" s="32">
        <v>3000000</v>
      </c>
      <c r="N84" s="23">
        <f t="shared" si="6"/>
        <v>120518.86792452831</v>
      </c>
      <c r="P84" s="31"/>
    </row>
    <row r="85" spans="1:16" x14ac:dyDescent="0.25">
      <c r="A85" s="7">
        <v>47058</v>
      </c>
      <c r="B85">
        <v>125000</v>
      </c>
      <c r="C85" s="8">
        <f t="shared" si="9"/>
        <v>125000</v>
      </c>
      <c r="E85" s="8">
        <f t="shared" si="7"/>
        <v>125000</v>
      </c>
      <c r="J85" s="14">
        <f t="shared" si="16"/>
        <v>125000</v>
      </c>
      <c r="K85" s="14">
        <f t="shared" si="20"/>
        <v>4481.1320754716835</v>
      </c>
      <c r="M85" s="32">
        <v>3000000</v>
      </c>
      <c r="N85" s="23">
        <f t="shared" si="6"/>
        <v>120518.86792452831</v>
      </c>
      <c r="P85" s="31"/>
    </row>
    <row r="86" spans="1:16" x14ac:dyDescent="0.25">
      <c r="A86" s="7">
        <v>47088</v>
      </c>
      <c r="B86">
        <v>125000</v>
      </c>
      <c r="C86" s="8">
        <f t="shared" si="9"/>
        <v>125000</v>
      </c>
      <c r="E86" s="8">
        <f t="shared" si="7"/>
        <v>125000</v>
      </c>
      <c r="J86" s="14">
        <f t="shared" si="16"/>
        <v>125000</v>
      </c>
      <c r="K86" s="14">
        <f t="shared" si="20"/>
        <v>4481.1320754716835</v>
      </c>
      <c r="M86" s="32">
        <v>3000000</v>
      </c>
      <c r="N86" s="23">
        <f t="shared" si="6"/>
        <v>120518.86792452831</v>
      </c>
      <c r="P86" s="31"/>
    </row>
    <row r="87" spans="1:16" x14ac:dyDescent="0.25">
      <c r="A87" s="7">
        <v>47119</v>
      </c>
      <c r="B87">
        <v>125000</v>
      </c>
      <c r="C87" s="8">
        <f t="shared" si="9"/>
        <v>125000</v>
      </c>
      <c r="E87" s="8">
        <f t="shared" si="7"/>
        <v>125000</v>
      </c>
      <c r="J87" s="14">
        <f t="shared" si="16"/>
        <v>125000</v>
      </c>
      <c r="K87" s="14">
        <f t="shared" si="20"/>
        <v>4481.1320754716835</v>
      </c>
      <c r="M87" s="32">
        <v>3000000</v>
      </c>
      <c r="N87" s="23">
        <f t="shared" si="6"/>
        <v>120518.86792452831</v>
      </c>
      <c r="P87" s="31"/>
    </row>
    <row r="88" spans="1:16" x14ac:dyDescent="0.25">
      <c r="A88" s="7">
        <v>47150</v>
      </c>
      <c r="B88">
        <v>125000</v>
      </c>
      <c r="C88" s="8">
        <f t="shared" si="9"/>
        <v>125000</v>
      </c>
      <c r="E88" s="8">
        <f t="shared" si="7"/>
        <v>125000</v>
      </c>
      <c r="J88" s="14">
        <f t="shared" si="16"/>
        <v>125000</v>
      </c>
      <c r="K88" s="14">
        <f t="shared" si="20"/>
        <v>4481.1320754716835</v>
      </c>
      <c r="M88" s="32">
        <v>3000000</v>
      </c>
      <c r="N88" s="23">
        <f t="shared" si="6"/>
        <v>120518.86792452831</v>
      </c>
      <c r="P88" s="31"/>
    </row>
    <row r="89" spans="1:16" x14ac:dyDescent="0.25">
      <c r="A89" s="7">
        <v>47178</v>
      </c>
      <c r="B89">
        <v>125000</v>
      </c>
      <c r="C89" s="8">
        <f t="shared" si="9"/>
        <v>125000</v>
      </c>
      <c r="E89" s="8">
        <f t="shared" si="7"/>
        <v>125000</v>
      </c>
      <c r="J89" s="14">
        <f t="shared" si="16"/>
        <v>125000</v>
      </c>
      <c r="K89" s="14">
        <f t="shared" si="20"/>
        <v>4481.1320754716835</v>
      </c>
      <c r="M89" s="32">
        <v>3000000</v>
      </c>
      <c r="N89" s="23">
        <f t="shared" ref="N89:N152" si="21">J89-K89</f>
        <v>120518.86792452831</v>
      </c>
      <c r="P89" s="31"/>
    </row>
    <row r="90" spans="1:16" x14ac:dyDescent="0.25">
      <c r="A90" s="7">
        <v>47209</v>
      </c>
      <c r="B90">
        <v>125000</v>
      </c>
      <c r="C90" s="8">
        <f t="shared" si="9"/>
        <v>125000</v>
      </c>
      <c r="E90" s="8">
        <f t="shared" ref="E90:E153" si="22">B90-D90</f>
        <v>125000</v>
      </c>
      <c r="J90" s="14">
        <f t="shared" si="16"/>
        <v>125000</v>
      </c>
      <c r="K90" s="14">
        <f t="shared" si="20"/>
        <v>4481.1320754716835</v>
      </c>
      <c r="M90" s="32">
        <v>3000000</v>
      </c>
      <c r="N90" s="23">
        <f t="shared" si="21"/>
        <v>120518.86792452831</v>
      </c>
      <c r="P90" s="31"/>
    </row>
    <row r="91" spans="1:16" x14ac:dyDescent="0.25">
      <c r="A91" s="7">
        <v>47239</v>
      </c>
      <c r="B91">
        <v>125000</v>
      </c>
      <c r="C91" s="8">
        <f t="shared" ref="C91:C154" si="23">C90*(1+$F$17)</f>
        <v>125000</v>
      </c>
      <c r="E91" s="8">
        <f t="shared" si="22"/>
        <v>125000</v>
      </c>
      <c r="J91" s="14">
        <f t="shared" si="16"/>
        <v>125000</v>
      </c>
      <c r="K91" s="14">
        <f t="shared" si="20"/>
        <v>4481.1320754716835</v>
      </c>
      <c r="M91" s="32">
        <v>3000000</v>
      </c>
      <c r="N91" s="23">
        <f t="shared" si="21"/>
        <v>120518.86792452831</v>
      </c>
      <c r="P91" s="31"/>
    </row>
    <row r="92" spans="1:16" x14ac:dyDescent="0.25">
      <c r="A92" s="7">
        <v>47270</v>
      </c>
      <c r="B92">
        <v>125000</v>
      </c>
      <c r="C92" s="8">
        <f t="shared" si="23"/>
        <v>125000</v>
      </c>
      <c r="E92" s="8">
        <f t="shared" si="22"/>
        <v>125000</v>
      </c>
      <c r="J92" s="14">
        <f t="shared" si="16"/>
        <v>125000</v>
      </c>
      <c r="K92" s="14">
        <f t="shared" si="20"/>
        <v>4481.1320754716835</v>
      </c>
      <c r="M92" s="32">
        <v>3000000</v>
      </c>
      <c r="N92" s="23">
        <f t="shared" si="21"/>
        <v>120518.86792452831</v>
      </c>
      <c r="P92" s="31"/>
    </row>
    <row r="93" spans="1:16" x14ac:dyDescent="0.25">
      <c r="A93" s="7">
        <v>47300</v>
      </c>
      <c r="B93">
        <v>125000</v>
      </c>
      <c r="C93" s="8">
        <f t="shared" si="23"/>
        <v>125000</v>
      </c>
      <c r="E93" s="8">
        <f t="shared" si="22"/>
        <v>125000</v>
      </c>
      <c r="J93" s="14">
        <f t="shared" si="16"/>
        <v>125000</v>
      </c>
      <c r="K93" s="14">
        <f t="shared" si="20"/>
        <v>4481.1320754716835</v>
      </c>
      <c r="M93" s="32">
        <v>3000000</v>
      </c>
      <c r="N93" s="23">
        <f t="shared" si="21"/>
        <v>120518.86792452831</v>
      </c>
      <c r="P93" s="31"/>
    </row>
    <row r="94" spans="1:16" x14ac:dyDescent="0.25">
      <c r="A94" s="7">
        <v>47331</v>
      </c>
      <c r="B94">
        <v>125000</v>
      </c>
      <c r="C94" s="8">
        <f t="shared" si="23"/>
        <v>125000</v>
      </c>
      <c r="E94" s="8">
        <f t="shared" si="22"/>
        <v>125000</v>
      </c>
      <c r="J94" s="14">
        <f t="shared" si="16"/>
        <v>125000</v>
      </c>
      <c r="K94" s="14">
        <f t="shared" si="20"/>
        <v>4481.1320754716835</v>
      </c>
      <c r="M94" s="32">
        <v>3000000</v>
      </c>
      <c r="N94" s="23">
        <f t="shared" si="21"/>
        <v>120518.86792452831</v>
      </c>
      <c r="P94" s="31"/>
    </row>
    <row r="95" spans="1:16" x14ac:dyDescent="0.25">
      <c r="A95" s="7">
        <v>47362</v>
      </c>
      <c r="B95">
        <v>125000</v>
      </c>
      <c r="C95" s="8">
        <f t="shared" si="23"/>
        <v>125000</v>
      </c>
      <c r="E95" s="8">
        <f t="shared" si="22"/>
        <v>125000</v>
      </c>
      <c r="J95" s="14">
        <f t="shared" si="16"/>
        <v>125000</v>
      </c>
      <c r="K95" s="14">
        <f>M95*$N$13</f>
        <v>8285.7142857142298</v>
      </c>
      <c r="M95" s="32">
        <v>3600000</v>
      </c>
      <c r="N95" s="23">
        <f t="shared" si="21"/>
        <v>116714.28571428577</v>
      </c>
      <c r="P95" s="31"/>
    </row>
    <row r="96" spans="1:16" x14ac:dyDescent="0.25">
      <c r="A96" s="7">
        <v>47392</v>
      </c>
      <c r="B96">
        <v>125000</v>
      </c>
      <c r="C96" s="8">
        <f t="shared" si="23"/>
        <v>125000</v>
      </c>
      <c r="E96" s="8">
        <f t="shared" si="22"/>
        <v>125000</v>
      </c>
      <c r="J96" s="14">
        <f t="shared" si="16"/>
        <v>125000</v>
      </c>
      <c r="K96" s="14">
        <f t="shared" ref="K96:K106" si="24">M96*$N$13</f>
        <v>8285.7142857142298</v>
      </c>
      <c r="M96" s="32">
        <v>3600000</v>
      </c>
      <c r="N96" s="23">
        <f t="shared" si="21"/>
        <v>116714.28571428577</v>
      </c>
      <c r="P96" s="31"/>
    </row>
    <row r="97" spans="1:16" x14ac:dyDescent="0.25">
      <c r="A97" s="7">
        <v>47423</v>
      </c>
      <c r="B97">
        <v>125000</v>
      </c>
      <c r="C97" s="8">
        <f t="shared" si="23"/>
        <v>125000</v>
      </c>
      <c r="E97" s="8">
        <f t="shared" si="22"/>
        <v>125000</v>
      </c>
      <c r="J97" s="14">
        <f t="shared" si="16"/>
        <v>125000</v>
      </c>
      <c r="K97" s="14">
        <f t="shared" si="24"/>
        <v>8285.7142857142298</v>
      </c>
      <c r="M97" s="32">
        <v>3600000</v>
      </c>
      <c r="N97" s="23">
        <f t="shared" si="21"/>
        <v>116714.28571428577</v>
      </c>
      <c r="P97" s="31"/>
    </row>
    <row r="98" spans="1:16" x14ac:dyDescent="0.25">
      <c r="A98" s="7">
        <v>47453</v>
      </c>
      <c r="B98">
        <v>125000</v>
      </c>
      <c r="C98" s="8">
        <f t="shared" si="23"/>
        <v>125000</v>
      </c>
      <c r="E98" s="8">
        <f t="shared" si="22"/>
        <v>125000</v>
      </c>
      <c r="J98" s="14">
        <f t="shared" si="16"/>
        <v>125000</v>
      </c>
      <c r="K98" s="14">
        <f t="shared" si="24"/>
        <v>8285.7142857142298</v>
      </c>
      <c r="M98" s="32">
        <v>3600000</v>
      </c>
      <c r="N98" s="23">
        <f t="shared" si="21"/>
        <v>116714.28571428577</v>
      </c>
      <c r="P98" s="31"/>
    </row>
    <row r="99" spans="1:16" x14ac:dyDescent="0.25">
      <c r="A99" s="7">
        <v>47484</v>
      </c>
      <c r="B99">
        <v>125000</v>
      </c>
      <c r="C99" s="8">
        <f t="shared" si="23"/>
        <v>125000</v>
      </c>
      <c r="E99" s="8">
        <f t="shared" si="22"/>
        <v>125000</v>
      </c>
      <c r="J99" s="14">
        <f t="shared" si="16"/>
        <v>125000</v>
      </c>
      <c r="K99" s="14">
        <f t="shared" si="24"/>
        <v>8285.7142857142298</v>
      </c>
      <c r="M99" s="32">
        <v>3600000</v>
      </c>
      <c r="N99" s="23">
        <f t="shared" si="21"/>
        <v>116714.28571428577</v>
      </c>
      <c r="P99" s="31"/>
    </row>
    <row r="100" spans="1:16" x14ac:dyDescent="0.25">
      <c r="A100" s="7">
        <v>47515</v>
      </c>
      <c r="B100">
        <v>125000</v>
      </c>
      <c r="C100" s="8">
        <f t="shared" si="23"/>
        <v>125000</v>
      </c>
      <c r="E100" s="8">
        <f t="shared" si="22"/>
        <v>125000</v>
      </c>
      <c r="J100" s="14">
        <f t="shared" si="16"/>
        <v>125000</v>
      </c>
      <c r="K100" s="14">
        <f t="shared" si="24"/>
        <v>8285.7142857142298</v>
      </c>
      <c r="M100" s="32">
        <v>3600000</v>
      </c>
      <c r="N100" s="23">
        <f t="shared" si="21"/>
        <v>116714.28571428577</v>
      </c>
      <c r="P100" s="31"/>
    </row>
    <row r="101" spans="1:16" x14ac:dyDescent="0.25">
      <c r="A101" s="7">
        <v>47543</v>
      </c>
      <c r="B101">
        <v>125000</v>
      </c>
      <c r="C101" s="8">
        <f t="shared" si="23"/>
        <v>125000</v>
      </c>
      <c r="E101" s="8">
        <f t="shared" si="22"/>
        <v>125000</v>
      </c>
      <c r="J101" s="14">
        <f t="shared" si="16"/>
        <v>125000</v>
      </c>
      <c r="K101" s="14">
        <f t="shared" si="24"/>
        <v>8285.7142857142298</v>
      </c>
      <c r="M101" s="32">
        <v>3600000</v>
      </c>
      <c r="N101" s="23">
        <f t="shared" si="21"/>
        <v>116714.28571428577</v>
      </c>
      <c r="P101" s="31"/>
    </row>
    <row r="102" spans="1:16" x14ac:dyDescent="0.25">
      <c r="A102" s="7">
        <v>47574</v>
      </c>
      <c r="B102">
        <v>125000</v>
      </c>
      <c r="C102" s="8">
        <f t="shared" si="23"/>
        <v>125000</v>
      </c>
      <c r="E102" s="8">
        <f t="shared" si="22"/>
        <v>125000</v>
      </c>
      <c r="J102" s="14">
        <f t="shared" si="16"/>
        <v>125000</v>
      </c>
      <c r="K102" s="14">
        <f t="shared" si="24"/>
        <v>8285.7142857142298</v>
      </c>
      <c r="M102" s="32">
        <v>3600000</v>
      </c>
      <c r="N102" s="23">
        <f t="shared" si="21"/>
        <v>116714.28571428577</v>
      </c>
      <c r="P102" s="31"/>
    </row>
    <row r="103" spans="1:16" x14ac:dyDescent="0.25">
      <c r="A103" s="7">
        <v>47604</v>
      </c>
      <c r="B103">
        <v>125000</v>
      </c>
      <c r="C103" s="8">
        <f t="shared" si="23"/>
        <v>125000</v>
      </c>
      <c r="E103" s="8">
        <f t="shared" si="22"/>
        <v>125000</v>
      </c>
      <c r="J103" s="14">
        <f t="shared" si="16"/>
        <v>125000</v>
      </c>
      <c r="K103" s="14">
        <f t="shared" si="24"/>
        <v>8285.7142857142298</v>
      </c>
      <c r="M103" s="32">
        <v>3600000</v>
      </c>
      <c r="N103" s="23">
        <f t="shared" si="21"/>
        <v>116714.28571428577</v>
      </c>
      <c r="P103" s="31"/>
    </row>
    <row r="104" spans="1:16" x14ac:dyDescent="0.25">
      <c r="A104" s="7">
        <v>47635</v>
      </c>
      <c r="B104">
        <v>125000</v>
      </c>
      <c r="C104" s="8">
        <f t="shared" si="23"/>
        <v>125000</v>
      </c>
      <c r="E104" s="8">
        <f t="shared" si="22"/>
        <v>125000</v>
      </c>
      <c r="J104" s="14">
        <f t="shared" si="16"/>
        <v>125000</v>
      </c>
      <c r="K104" s="14">
        <f t="shared" si="24"/>
        <v>8285.7142857142298</v>
      </c>
      <c r="M104" s="32">
        <v>3600000</v>
      </c>
      <c r="N104" s="23">
        <f t="shared" si="21"/>
        <v>116714.28571428577</v>
      </c>
      <c r="P104" s="31"/>
    </row>
    <row r="105" spans="1:16" x14ac:dyDescent="0.25">
      <c r="A105" s="7">
        <v>47665</v>
      </c>
      <c r="B105">
        <v>125000</v>
      </c>
      <c r="C105" s="8">
        <f t="shared" si="23"/>
        <v>125000</v>
      </c>
      <c r="E105" s="8">
        <f t="shared" si="22"/>
        <v>125000</v>
      </c>
      <c r="J105" s="14">
        <f t="shared" si="16"/>
        <v>125000</v>
      </c>
      <c r="K105" s="14">
        <f t="shared" si="24"/>
        <v>8285.7142857142298</v>
      </c>
      <c r="M105" s="32">
        <v>3600000</v>
      </c>
      <c r="N105" s="23">
        <f t="shared" si="21"/>
        <v>116714.28571428577</v>
      </c>
      <c r="P105" s="31"/>
    </row>
    <row r="106" spans="1:16" x14ac:dyDescent="0.25">
      <c r="A106" s="7">
        <v>47696</v>
      </c>
      <c r="B106">
        <v>125000</v>
      </c>
      <c r="C106" s="8">
        <f t="shared" si="23"/>
        <v>125000</v>
      </c>
      <c r="E106" s="8">
        <f t="shared" si="22"/>
        <v>125000</v>
      </c>
      <c r="J106" s="14">
        <f t="shared" si="16"/>
        <v>125000</v>
      </c>
      <c r="K106" s="14">
        <f t="shared" si="24"/>
        <v>8285.7142857142298</v>
      </c>
      <c r="M106" s="32">
        <v>3600000</v>
      </c>
      <c r="N106" s="23">
        <f t="shared" si="21"/>
        <v>116714.28571428577</v>
      </c>
      <c r="P106" s="31"/>
    </row>
    <row r="107" spans="1:16" x14ac:dyDescent="0.25">
      <c r="A107" s="7">
        <v>47727</v>
      </c>
      <c r="B107">
        <v>125000</v>
      </c>
      <c r="C107" s="8">
        <f t="shared" si="23"/>
        <v>125000</v>
      </c>
      <c r="E107" s="8">
        <f t="shared" si="22"/>
        <v>125000</v>
      </c>
      <c r="J107" s="14">
        <f t="shared" ref="J107:J170" si="25">E107</f>
        <v>125000</v>
      </c>
      <c r="K107" s="14">
        <f>M107*$N$14</f>
        <v>11387.559808612468</v>
      </c>
      <c r="M107" s="32">
        <v>4200000</v>
      </c>
      <c r="N107" s="23">
        <f t="shared" si="21"/>
        <v>113612.44019138753</v>
      </c>
      <c r="P107" s="31"/>
    </row>
    <row r="108" spans="1:16" x14ac:dyDescent="0.25">
      <c r="A108" s="7">
        <v>47757</v>
      </c>
      <c r="B108">
        <v>125000</v>
      </c>
      <c r="C108" s="8">
        <f t="shared" si="23"/>
        <v>125000</v>
      </c>
      <c r="E108" s="8">
        <f t="shared" si="22"/>
        <v>125000</v>
      </c>
      <c r="J108" s="14">
        <f t="shared" si="25"/>
        <v>125000</v>
      </c>
      <c r="K108" s="14">
        <f t="shared" ref="K108:K118" si="26">M108*$N$14</f>
        <v>11387.559808612468</v>
      </c>
      <c r="M108" s="32">
        <v>4200000</v>
      </c>
      <c r="N108" s="23">
        <f t="shared" si="21"/>
        <v>113612.44019138753</v>
      </c>
      <c r="P108" s="31"/>
    </row>
    <row r="109" spans="1:16" x14ac:dyDescent="0.25">
      <c r="A109" s="7">
        <v>47788</v>
      </c>
      <c r="B109">
        <v>125000</v>
      </c>
      <c r="C109" s="8">
        <f t="shared" si="23"/>
        <v>125000</v>
      </c>
      <c r="E109" s="8">
        <f t="shared" si="22"/>
        <v>125000</v>
      </c>
      <c r="J109" s="14">
        <f t="shared" si="25"/>
        <v>125000</v>
      </c>
      <c r="K109" s="14">
        <f t="shared" si="26"/>
        <v>11387.559808612468</v>
      </c>
      <c r="M109" s="32">
        <v>4200000</v>
      </c>
      <c r="N109" s="23">
        <f t="shared" si="21"/>
        <v>113612.44019138753</v>
      </c>
      <c r="P109" s="31"/>
    </row>
    <row r="110" spans="1:16" x14ac:dyDescent="0.25">
      <c r="A110" s="7">
        <v>47818</v>
      </c>
      <c r="B110">
        <v>125000</v>
      </c>
      <c r="C110" s="8">
        <f t="shared" si="23"/>
        <v>125000</v>
      </c>
      <c r="E110" s="8">
        <f t="shared" si="22"/>
        <v>125000</v>
      </c>
      <c r="J110" s="14">
        <f t="shared" si="25"/>
        <v>125000</v>
      </c>
      <c r="K110" s="14">
        <f t="shared" si="26"/>
        <v>11387.559808612468</v>
      </c>
      <c r="M110" s="32">
        <v>4200000</v>
      </c>
      <c r="N110" s="23">
        <f t="shared" si="21"/>
        <v>113612.44019138753</v>
      </c>
      <c r="P110" s="31"/>
    </row>
    <row r="111" spans="1:16" x14ac:dyDescent="0.25">
      <c r="A111" s="7">
        <v>47849</v>
      </c>
      <c r="B111">
        <v>125000</v>
      </c>
      <c r="C111" s="8">
        <f t="shared" si="23"/>
        <v>125000</v>
      </c>
      <c r="E111" s="8">
        <f t="shared" si="22"/>
        <v>125000</v>
      </c>
      <c r="J111" s="14">
        <f t="shared" si="25"/>
        <v>125000</v>
      </c>
      <c r="K111" s="14">
        <f t="shared" si="26"/>
        <v>11387.559808612468</v>
      </c>
      <c r="M111" s="32">
        <v>4200000</v>
      </c>
      <c r="N111" s="23">
        <f t="shared" si="21"/>
        <v>113612.44019138753</v>
      </c>
      <c r="P111" s="31"/>
    </row>
    <row r="112" spans="1:16" x14ac:dyDescent="0.25">
      <c r="A112" s="7">
        <v>47880</v>
      </c>
      <c r="B112">
        <v>125000</v>
      </c>
      <c r="C112" s="8">
        <f t="shared" si="23"/>
        <v>125000</v>
      </c>
      <c r="E112" s="8">
        <f t="shared" si="22"/>
        <v>125000</v>
      </c>
      <c r="J112" s="14">
        <f t="shared" si="25"/>
        <v>125000</v>
      </c>
      <c r="K112" s="14">
        <f t="shared" si="26"/>
        <v>11387.559808612468</v>
      </c>
      <c r="M112" s="32">
        <v>4200000</v>
      </c>
      <c r="N112" s="23">
        <f t="shared" si="21"/>
        <v>113612.44019138753</v>
      </c>
      <c r="P112" s="31"/>
    </row>
    <row r="113" spans="1:16" x14ac:dyDescent="0.25">
      <c r="A113" s="7">
        <v>47908</v>
      </c>
      <c r="B113">
        <v>125000</v>
      </c>
      <c r="C113" s="8">
        <f t="shared" si="23"/>
        <v>125000</v>
      </c>
      <c r="E113" s="8">
        <f t="shared" si="22"/>
        <v>125000</v>
      </c>
      <c r="J113" s="14">
        <f t="shared" si="25"/>
        <v>125000</v>
      </c>
      <c r="K113" s="14">
        <f t="shared" si="26"/>
        <v>11387.559808612468</v>
      </c>
      <c r="M113" s="32">
        <v>4200000</v>
      </c>
      <c r="N113" s="23">
        <f t="shared" si="21"/>
        <v>113612.44019138753</v>
      </c>
      <c r="P113" s="31"/>
    </row>
    <row r="114" spans="1:16" x14ac:dyDescent="0.25">
      <c r="A114" s="7">
        <v>47939</v>
      </c>
      <c r="B114">
        <v>125000</v>
      </c>
      <c r="C114" s="8">
        <f t="shared" si="23"/>
        <v>125000</v>
      </c>
      <c r="E114" s="8">
        <f t="shared" si="22"/>
        <v>125000</v>
      </c>
      <c r="J114" s="14">
        <f t="shared" si="25"/>
        <v>125000</v>
      </c>
      <c r="K114" s="14">
        <f t="shared" si="26"/>
        <v>11387.559808612468</v>
      </c>
      <c r="M114" s="32">
        <v>4200000</v>
      </c>
      <c r="N114" s="23">
        <f t="shared" si="21"/>
        <v>113612.44019138753</v>
      </c>
      <c r="P114" s="31"/>
    </row>
    <row r="115" spans="1:16" x14ac:dyDescent="0.25">
      <c r="A115" s="7">
        <v>47969</v>
      </c>
      <c r="B115">
        <v>125000</v>
      </c>
      <c r="C115" s="8">
        <f t="shared" si="23"/>
        <v>125000</v>
      </c>
      <c r="E115" s="8">
        <f t="shared" si="22"/>
        <v>125000</v>
      </c>
      <c r="J115" s="14">
        <f t="shared" si="25"/>
        <v>125000</v>
      </c>
      <c r="K115" s="14">
        <f t="shared" si="26"/>
        <v>11387.559808612468</v>
      </c>
      <c r="M115" s="32">
        <v>4200000</v>
      </c>
      <c r="N115" s="23">
        <f t="shared" si="21"/>
        <v>113612.44019138753</v>
      </c>
      <c r="P115" s="31"/>
    </row>
    <row r="116" spans="1:16" x14ac:dyDescent="0.25">
      <c r="A116" s="7">
        <v>48000</v>
      </c>
      <c r="B116">
        <v>125000</v>
      </c>
      <c r="C116" s="8">
        <f t="shared" si="23"/>
        <v>125000</v>
      </c>
      <c r="E116" s="8">
        <f t="shared" si="22"/>
        <v>125000</v>
      </c>
      <c r="J116" s="14">
        <f t="shared" si="25"/>
        <v>125000</v>
      </c>
      <c r="K116" s="14">
        <f t="shared" si="26"/>
        <v>11387.559808612468</v>
      </c>
      <c r="M116" s="32">
        <v>4200000</v>
      </c>
      <c r="N116" s="23">
        <f t="shared" si="21"/>
        <v>113612.44019138753</v>
      </c>
      <c r="P116" s="31"/>
    </row>
    <row r="117" spans="1:16" x14ac:dyDescent="0.25">
      <c r="A117" s="7">
        <v>48030</v>
      </c>
      <c r="B117">
        <v>125000</v>
      </c>
      <c r="C117" s="8">
        <f t="shared" si="23"/>
        <v>125000</v>
      </c>
      <c r="E117" s="8">
        <f t="shared" si="22"/>
        <v>125000</v>
      </c>
      <c r="J117" s="14">
        <f t="shared" si="25"/>
        <v>125000</v>
      </c>
      <c r="K117" s="14">
        <f t="shared" si="26"/>
        <v>11387.559808612468</v>
      </c>
      <c r="M117" s="32">
        <v>4200000</v>
      </c>
      <c r="N117" s="23">
        <f t="shared" si="21"/>
        <v>113612.44019138753</v>
      </c>
      <c r="P117" s="31"/>
    </row>
    <row r="118" spans="1:16" x14ac:dyDescent="0.25">
      <c r="A118" s="7">
        <v>48061</v>
      </c>
      <c r="B118">
        <v>125000</v>
      </c>
      <c r="C118" s="8">
        <f t="shared" si="23"/>
        <v>125000</v>
      </c>
      <c r="E118" s="8">
        <f t="shared" si="22"/>
        <v>125000</v>
      </c>
      <c r="J118" s="14">
        <f t="shared" si="25"/>
        <v>125000</v>
      </c>
      <c r="K118" s="14">
        <f t="shared" si="26"/>
        <v>11387.559808612468</v>
      </c>
      <c r="M118" s="32">
        <v>4200000</v>
      </c>
      <c r="N118" s="23">
        <f t="shared" si="21"/>
        <v>113612.44019138753</v>
      </c>
      <c r="P118" s="31"/>
    </row>
    <row r="119" spans="1:16" x14ac:dyDescent="0.25">
      <c r="A119" s="7">
        <v>48092</v>
      </c>
      <c r="B119">
        <v>125000</v>
      </c>
      <c r="C119" s="8">
        <f t="shared" si="23"/>
        <v>125000</v>
      </c>
      <c r="E119" s="8">
        <f t="shared" si="22"/>
        <v>125000</v>
      </c>
      <c r="J119" s="14">
        <f t="shared" si="25"/>
        <v>125000</v>
      </c>
      <c r="K119" s="14">
        <f>M119*$N$15</f>
        <v>14999.999999999947</v>
      </c>
      <c r="M119" s="32">
        <v>4800000</v>
      </c>
      <c r="N119" s="23">
        <f t="shared" si="21"/>
        <v>110000.00000000006</v>
      </c>
      <c r="P119" s="31"/>
    </row>
    <row r="120" spans="1:16" x14ac:dyDescent="0.25">
      <c r="A120" s="7">
        <v>48122</v>
      </c>
      <c r="B120">
        <v>125000</v>
      </c>
      <c r="C120" s="8">
        <f t="shared" si="23"/>
        <v>125000</v>
      </c>
      <c r="E120" s="8">
        <f t="shared" si="22"/>
        <v>125000</v>
      </c>
      <c r="J120" s="14">
        <f t="shared" si="25"/>
        <v>125000</v>
      </c>
      <c r="K120" s="14">
        <f t="shared" ref="K120:K130" si="27">M120*$N$15</f>
        <v>14999.999999999947</v>
      </c>
      <c r="M120" s="32">
        <v>4800000</v>
      </c>
      <c r="N120" s="23">
        <f t="shared" si="21"/>
        <v>110000.00000000006</v>
      </c>
      <c r="P120" s="31"/>
    </row>
    <row r="121" spans="1:16" x14ac:dyDescent="0.25">
      <c r="A121" s="7">
        <v>48153</v>
      </c>
      <c r="B121">
        <v>125000</v>
      </c>
      <c r="C121" s="8">
        <f t="shared" si="23"/>
        <v>125000</v>
      </c>
      <c r="E121" s="8">
        <f t="shared" si="22"/>
        <v>125000</v>
      </c>
      <c r="J121" s="14">
        <f t="shared" si="25"/>
        <v>125000</v>
      </c>
      <c r="K121" s="14">
        <f t="shared" si="27"/>
        <v>14999.999999999947</v>
      </c>
      <c r="M121" s="32">
        <v>4800000</v>
      </c>
      <c r="N121" s="23">
        <f t="shared" si="21"/>
        <v>110000.00000000006</v>
      </c>
      <c r="P121" s="31"/>
    </row>
    <row r="122" spans="1:16" x14ac:dyDescent="0.25">
      <c r="A122" s="7">
        <v>48183</v>
      </c>
      <c r="B122">
        <v>125000</v>
      </c>
      <c r="C122" s="8">
        <f t="shared" si="23"/>
        <v>125000</v>
      </c>
      <c r="E122" s="8">
        <f t="shared" si="22"/>
        <v>125000</v>
      </c>
      <c r="J122" s="14">
        <f t="shared" si="25"/>
        <v>125000</v>
      </c>
      <c r="K122" s="14">
        <f t="shared" si="27"/>
        <v>14999.999999999947</v>
      </c>
      <c r="M122" s="32">
        <v>4800000</v>
      </c>
      <c r="N122" s="23">
        <f t="shared" si="21"/>
        <v>110000.00000000006</v>
      </c>
      <c r="P122" s="31"/>
    </row>
    <row r="123" spans="1:16" x14ac:dyDescent="0.25">
      <c r="A123" s="7">
        <v>48214</v>
      </c>
      <c r="B123">
        <v>125000</v>
      </c>
      <c r="C123" s="8">
        <f t="shared" si="23"/>
        <v>125000</v>
      </c>
      <c r="E123" s="8">
        <f t="shared" si="22"/>
        <v>125000</v>
      </c>
      <c r="J123" s="14">
        <f t="shared" si="25"/>
        <v>125000</v>
      </c>
      <c r="K123" s="14">
        <f t="shared" si="27"/>
        <v>14999.999999999947</v>
      </c>
      <c r="M123" s="32">
        <v>4800000</v>
      </c>
      <c r="N123" s="23">
        <f t="shared" si="21"/>
        <v>110000.00000000006</v>
      </c>
      <c r="P123" s="31"/>
    </row>
    <row r="124" spans="1:16" x14ac:dyDescent="0.25">
      <c r="A124" s="7">
        <v>48245</v>
      </c>
      <c r="B124">
        <v>125000</v>
      </c>
      <c r="C124" s="8">
        <f t="shared" si="23"/>
        <v>125000</v>
      </c>
      <c r="E124" s="8">
        <f t="shared" si="22"/>
        <v>125000</v>
      </c>
      <c r="J124" s="14">
        <f t="shared" si="25"/>
        <v>125000</v>
      </c>
      <c r="K124" s="14">
        <f t="shared" si="27"/>
        <v>14999.999999999947</v>
      </c>
      <c r="M124" s="32">
        <v>4800000</v>
      </c>
      <c r="N124" s="23">
        <f t="shared" si="21"/>
        <v>110000.00000000006</v>
      </c>
      <c r="P124" s="31"/>
    </row>
    <row r="125" spans="1:16" x14ac:dyDescent="0.25">
      <c r="A125" s="7">
        <v>48274</v>
      </c>
      <c r="B125">
        <v>125000</v>
      </c>
      <c r="C125" s="8">
        <f t="shared" si="23"/>
        <v>125000</v>
      </c>
      <c r="E125" s="8">
        <f t="shared" si="22"/>
        <v>125000</v>
      </c>
      <c r="J125" s="14">
        <f t="shared" si="25"/>
        <v>125000</v>
      </c>
      <c r="K125" s="14">
        <f t="shared" si="27"/>
        <v>14999.999999999947</v>
      </c>
      <c r="M125" s="32">
        <v>4800000</v>
      </c>
      <c r="N125" s="23">
        <f t="shared" si="21"/>
        <v>110000.00000000006</v>
      </c>
      <c r="P125" s="31"/>
    </row>
    <row r="126" spans="1:16" x14ac:dyDescent="0.25">
      <c r="A126" s="7">
        <v>48305</v>
      </c>
      <c r="B126">
        <v>125000</v>
      </c>
      <c r="C126" s="8">
        <f t="shared" si="23"/>
        <v>125000</v>
      </c>
      <c r="E126" s="8">
        <f t="shared" si="22"/>
        <v>125000</v>
      </c>
      <c r="J126" s="14">
        <f t="shared" si="25"/>
        <v>125000</v>
      </c>
      <c r="K126" s="14">
        <f t="shared" si="27"/>
        <v>14999.999999999947</v>
      </c>
      <c r="M126" s="32">
        <v>4800000</v>
      </c>
      <c r="N126" s="23">
        <f t="shared" si="21"/>
        <v>110000.00000000006</v>
      </c>
      <c r="P126" s="31"/>
    </row>
    <row r="127" spans="1:16" x14ac:dyDescent="0.25">
      <c r="A127" s="7">
        <v>48335</v>
      </c>
      <c r="B127">
        <v>125000</v>
      </c>
      <c r="C127" s="8">
        <f t="shared" si="23"/>
        <v>125000</v>
      </c>
      <c r="E127" s="8">
        <f t="shared" si="22"/>
        <v>125000</v>
      </c>
      <c r="J127" s="14">
        <f t="shared" si="25"/>
        <v>125000</v>
      </c>
      <c r="K127" s="14">
        <f t="shared" si="27"/>
        <v>14999.999999999947</v>
      </c>
      <c r="M127" s="32">
        <v>4800000</v>
      </c>
      <c r="N127" s="23">
        <f t="shared" si="21"/>
        <v>110000.00000000006</v>
      </c>
      <c r="P127" s="31"/>
    </row>
    <row r="128" spans="1:16" x14ac:dyDescent="0.25">
      <c r="A128" s="7">
        <v>48366</v>
      </c>
      <c r="B128">
        <v>125000</v>
      </c>
      <c r="C128" s="8">
        <f t="shared" si="23"/>
        <v>125000</v>
      </c>
      <c r="E128" s="8">
        <f t="shared" si="22"/>
        <v>125000</v>
      </c>
      <c r="J128" s="14">
        <f t="shared" si="25"/>
        <v>125000</v>
      </c>
      <c r="K128" s="14">
        <f t="shared" si="27"/>
        <v>14999.999999999947</v>
      </c>
      <c r="M128" s="32">
        <v>4800000</v>
      </c>
      <c r="N128" s="23">
        <f t="shared" si="21"/>
        <v>110000.00000000006</v>
      </c>
      <c r="P128" s="31"/>
    </row>
    <row r="129" spans="1:16" x14ac:dyDescent="0.25">
      <c r="A129" s="7">
        <v>48396</v>
      </c>
      <c r="B129">
        <v>125000</v>
      </c>
      <c r="C129" s="8">
        <f t="shared" si="23"/>
        <v>125000</v>
      </c>
      <c r="E129" s="8">
        <f t="shared" si="22"/>
        <v>125000</v>
      </c>
      <c r="J129" s="14">
        <f t="shared" si="25"/>
        <v>125000</v>
      </c>
      <c r="K129" s="14">
        <f t="shared" si="27"/>
        <v>14999.999999999947</v>
      </c>
      <c r="M129" s="32">
        <v>4800000</v>
      </c>
      <c r="N129" s="23">
        <f t="shared" si="21"/>
        <v>110000.00000000006</v>
      </c>
      <c r="P129" s="31"/>
    </row>
    <row r="130" spans="1:16" x14ac:dyDescent="0.25">
      <c r="A130" s="7">
        <v>48427</v>
      </c>
      <c r="B130">
        <v>125000</v>
      </c>
      <c r="C130" s="8">
        <f t="shared" si="23"/>
        <v>125000</v>
      </c>
      <c r="E130" s="8">
        <f t="shared" si="22"/>
        <v>125000</v>
      </c>
      <c r="J130" s="14">
        <f t="shared" si="25"/>
        <v>125000</v>
      </c>
      <c r="K130" s="14">
        <f t="shared" si="27"/>
        <v>14999.999999999947</v>
      </c>
      <c r="M130" s="32">
        <v>4800000</v>
      </c>
      <c r="N130" s="23">
        <f t="shared" si="21"/>
        <v>110000.00000000006</v>
      </c>
      <c r="P130" s="31"/>
    </row>
    <row r="131" spans="1:16" x14ac:dyDescent="0.25">
      <c r="A131" s="7">
        <v>48458</v>
      </c>
      <c r="B131">
        <v>125000</v>
      </c>
      <c r="C131" s="8">
        <f t="shared" si="23"/>
        <v>125000</v>
      </c>
      <c r="E131" s="8">
        <f t="shared" si="22"/>
        <v>125000</v>
      </c>
      <c r="J131" s="14">
        <f t="shared" si="25"/>
        <v>125000</v>
      </c>
      <c r="K131" s="14">
        <f>M131*$N$16</f>
        <v>16874.999999999942</v>
      </c>
      <c r="M131" s="32">
        <v>5400000</v>
      </c>
      <c r="N131" s="23">
        <f t="shared" si="21"/>
        <v>108125.00000000006</v>
      </c>
      <c r="P131" s="31"/>
    </row>
    <row r="132" spans="1:16" x14ac:dyDescent="0.25">
      <c r="A132" s="7">
        <v>48488</v>
      </c>
      <c r="B132">
        <v>125000</v>
      </c>
      <c r="C132" s="8">
        <f t="shared" si="23"/>
        <v>125000</v>
      </c>
      <c r="E132" s="8">
        <f t="shared" si="22"/>
        <v>125000</v>
      </c>
      <c r="J132" s="14">
        <f t="shared" si="25"/>
        <v>125000</v>
      </c>
      <c r="K132" s="14">
        <f t="shared" ref="K132:K154" si="28">M132*$N$16</f>
        <v>16874.999999999942</v>
      </c>
      <c r="M132" s="32">
        <v>5400000</v>
      </c>
      <c r="N132" s="23">
        <f t="shared" si="21"/>
        <v>108125.00000000006</v>
      </c>
      <c r="P132" s="31"/>
    </row>
    <row r="133" spans="1:16" x14ac:dyDescent="0.25">
      <c r="A133" s="7">
        <v>48519</v>
      </c>
      <c r="B133">
        <v>125000</v>
      </c>
      <c r="C133" s="8">
        <f t="shared" si="23"/>
        <v>125000</v>
      </c>
      <c r="E133" s="8">
        <f t="shared" si="22"/>
        <v>125000</v>
      </c>
      <c r="J133" s="14">
        <f t="shared" si="25"/>
        <v>125000</v>
      </c>
      <c r="K133" s="14">
        <f t="shared" si="28"/>
        <v>16874.999999999942</v>
      </c>
      <c r="M133" s="32">
        <v>5400000</v>
      </c>
      <c r="N133" s="23">
        <f t="shared" si="21"/>
        <v>108125.00000000006</v>
      </c>
      <c r="P133" s="31"/>
    </row>
    <row r="134" spans="1:16" x14ac:dyDescent="0.25">
      <c r="A134" s="7">
        <v>48549</v>
      </c>
      <c r="B134">
        <v>125000</v>
      </c>
      <c r="C134" s="8">
        <f t="shared" si="23"/>
        <v>125000</v>
      </c>
      <c r="E134" s="8">
        <f t="shared" si="22"/>
        <v>125000</v>
      </c>
      <c r="J134" s="14">
        <f t="shared" si="25"/>
        <v>125000</v>
      </c>
      <c r="K134" s="14">
        <f t="shared" si="28"/>
        <v>16874.999999999942</v>
      </c>
      <c r="M134" s="32">
        <v>5400000</v>
      </c>
      <c r="N134" s="23">
        <f t="shared" si="21"/>
        <v>108125.00000000006</v>
      </c>
      <c r="P134" s="31"/>
    </row>
    <row r="135" spans="1:16" x14ac:dyDescent="0.25">
      <c r="A135" s="7">
        <v>48580</v>
      </c>
      <c r="B135">
        <v>125000</v>
      </c>
      <c r="C135" s="8">
        <f t="shared" si="23"/>
        <v>125000</v>
      </c>
      <c r="E135" s="8">
        <f t="shared" si="22"/>
        <v>125000</v>
      </c>
      <c r="J135" s="14">
        <f t="shared" si="25"/>
        <v>125000</v>
      </c>
      <c r="K135" s="14">
        <f t="shared" si="28"/>
        <v>16874.999999999942</v>
      </c>
      <c r="M135" s="32">
        <v>5400000</v>
      </c>
      <c r="N135" s="23">
        <f t="shared" si="21"/>
        <v>108125.00000000006</v>
      </c>
      <c r="P135" s="31"/>
    </row>
    <row r="136" spans="1:16" x14ac:dyDescent="0.25">
      <c r="A136" s="7">
        <v>48611</v>
      </c>
      <c r="B136">
        <v>125000</v>
      </c>
      <c r="C136" s="8">
        <f t="shared" si="23"/>
        <v>125000</v>
      </c>
      <c r="E136" s="8">
        <f t="shared" si="22"/>
        <v>125000</v>
      </c>
      <c r="J136" s="14">
        <f t="shared" si="25"/>
        <v>125000</v>
      </c>
      <c r="K136" s="14">
        <f t="shared" si="28"/>
        <v>16874.999999999942</v>
      </c>
      <c r="M136" s="32">
        <v>5400000</v>
      </c>
      <c r="N136" s="23">
        <f t="shared" si="21"/>
        <v>108125.00000000006</v>
      </c>
      <c r="P136" s="31"/>
    </row>
    <row r="137" spans="1:16" x14ac:dyDescent="0.25">
      <c r="A137" s="7">
        <v>48639</v>
      </c>
      <c r="B137">
        <v>125000</v>
      </c>
      <c r="C137" s="8">
        <f t="shared" si="23"/>
        <v>125000</v>
      </c>
      <c r="E137" s="8">
        <f t="shared" si="22"/>
        <v>125000</v>
      </c>
      <c r="J137" s="14">
        <f t="shared" si="25"/>
        <v>125000</v>
      </c>
      <c r="K137" s="14">
        <f t="shared" si="28"/>
        <v>16874.999999999942</v>
      </c>
      <c r="M137" s="32">
        <v>5400000</v>
      </c>
      <c r="N137" s="23">
        <f t="shared" si="21"/>
        <v>108125.00000000006</v>
      </c>
      <c r="P137" s="31"/>
    </row>
    <row r="138" spans="1:16" x14ac:dyDescent="0.25">
      <c r="A138" s="7">
        <v>48670</v>
      </c>
      <c r="B138">
        <v>125000</v>
      </c>
      <c r="C138" s="8">
        <f t="shared" si="23"/>
        <v>125000</v>
      </c>
      <c r="E138" s="8">
        <f t="shared" si="22"/>
        <v>125000</v>
      </c>
      <c r="J138" s="14">
        <f t="shared" si="25"/>
        <v>125000</v>
      </c>
      <c r="K138" s="14">
        <f t="shared" si="28"/>
        <v>16874.999999999942</v>
      </c>
      <c r="M138" s="32">
        <v>5400000</v>
      </c>
      <c r="N138" s="23">
        <f t="shared" si="21"/>
        <v>108125.00000000006</v>
      </c>
      <c r="P138" s="31"/>
    </row>
    <row r="139" spans="1:16" x14ac:dyDescent="0.25">
      <c r="A139" s="7">
        <v>48700</v>
      </c>
      <c r="B139">
        <v>125000</v>
      </c>
      <c r="C139" s="8">
        <f t="shared" si="23"/>
        <v>125000</v>
      </c>
      <c r="E139" s="8">
        <f t="shared" si="22"/>
        <v>125000</v>
      </c>
      <c r="J139" s="14">
        <f t="shared" si="25"/>
        <v>125000</v>
      </c>
      <c r="K139" s="14">
        <f t="shared" si="28"/>
        <v>16874.999999999942</v>
      </c>
      <c r="M139" s="32">
        <v>5400000</v>
      </c>
      <c r="N139" s="23">
        <f t="shared" si="21"/>
        <v>108125.00000000006</v>
      </c>
      <c r="P139" s="31"/>
    </row>
    <row r="140" spans="1:16" x14ac:dyDescent="0.25">
      <c r="A140" s="7">
        <v>48731</v>
      </c>
      <c r="B140">
        <v>125000</v>
      </c>
      <c r="C140" s="8">
        <f t="shared" si="23"/>
        <v>125000</v>
      </c>
      <c r="E140" s="8">
        <f t="shared" si="22"/>
        <v>125000</v>
      </c>
      <c r="J140" s="14">
        <f t="shared" si="25"/>
        <v>125000</v>
      </c>
      <c r="K140" s="14">
        <f t="shared" si="28"/>
        <v>16874.999999999942</v>
      </c>
      <c r="M140" s="32">
        <v>5400000</v>
      </c>
      <c r="N140" s="23">
        <f t="shared" si="21"/>
        <v>108125.00000000006</v>
      </c>
      <c r="P140" s="31"/>
    </row>
    <row r="141" spans="1:16" x14ac:dyDescent="0.25">
      <c r="A141" s="7">
        <v>48761</v>
      </c>
      <c r="B141">
        <v>125000</v>
      </c>
      <c r="C141" s="8">
        <f t="shared" si="23"/>
        <v>125000</v>
      </c>
      <c r="E141" s="8">
        <f t="shared" si="22"/>
        <v>125000</v>
      </c>
      <c r="J141" s="14">
        <f t="shared" si="25"/>
        <v>125000</v>
      </c>
      <c r="K141" s="14">
        <f t="shared" si="28"/>
        <v>16874.999999999942</v>
      </c>
      <c r="M141" s="32">
        <v>5400000</v>
      </c>
      <c r="N141" s="23">
        <f t="shared" si="21"/>
        <v>108125.00000000006</v>
      </c>
      <c r="P141" s="31"/>
    </row>
    <row r="142" spans="1:16" x14ac:dyDescent="0.25">
      <c r="A142" s="7">
        <v>48792</v>
      </c>
      <c r="B142">
        <v>125000</v>
      </c>
      <c r="C142" s="8">
        <f t="shared" si="23"/>
        <v>125000</v>
      </c>
      <c r="E142" s="8">
        <f t="shared" si="22"/>
        <v>125000</v>
      </c>
      <c r="J142" s="14">
        <f t="shared" si="25"/>
        <v>125000</v>
      </c>
      <c r="K142" s="14">
        <f t="shared" si="28"/>
        <v>16874.999999999942</v>
      </c>
      <c r="M142" s="32">
        <v>5400000</v>
      </c>
      <c r="N142" s="23">
        <f t="shared" si="21"/>
        <v>108125.00000000006</v>
      </c>
      <c r="P142" s="31"/>
    </row>
    <row r="143" spans="1:16" x14ac:dyDescent="0.25">
      <c r="A143" s="7">
        <v>48823</v>
      </c>
      <c r="B143">
        <v>125000</v>
      </c>
      <c r="C143" s="8">
        <f t="shared" si="23"/>
        <v>125000</v>
      </c>
      <c r="E143" s="8">
        <f t="shared" si="22"/>
        <v>125000</v>
      </c>
      <c r="J143" s="14">
        <f t="shared" si="25"/>
        <v>125000</v>
      </c>
      <c r="K143" s="14">
        <f t="shared" si="28"/>
        <v>18749.999999999935</v>
      </c>
      <c r="M143" s="32">
        <v>6000000</v>
      </c>
      <c r="N143" s="23">
        <f t="shared" si="21"/>
        <v>106250.00000000006</v>
      </c>
      <c r="P143" s="31"/>
    </row>
    <row r="144" spans="1:16" x14ac:dyDescent="0.25">
      <c r="A144" s="7">
        <v>48853</v>
      </c>
      <c r="B144">
        <v>125000</v>
      </c>
      <c r="C144" s="8">
        <f t="shared" si="23"/>
        <v>125000</v>
      </c>
      <c r="E144" s="8">
        <f t="shared" si="22"/>
        <v>125000</v>
      </c>
      <c r="J144" s="14">
        <f t="shared" si="25"/>
        <v>125000</v>
      </c>
      <c r="K144" s="14">
        <f t="shared" si="28"/>
        <v>18749.999999999935</v>
      </c>
      <c r="M144" s="32">
        <v>6000000</v>
      </c>
      <c r="N144" s="23">
        <f t="shared" si="21"/>
        <v>106250.00000000006</v>
      </c>
      <c r="P144" s="31"/>
    </row>
    <row r="145" spans="1:16" x14ac:dyDescent="0.25">
      <c r="A145" s="7">
        <v>48884</v>
      </c>
      <c r="B145">
        <v>125000</v>
      </c>
      <c r="C145" s="8">
        <f t="shared" si="23"/>
        <v>125000</v>
      </c>
      <c r="E145" s="8">
        <f t="shared" si="22"/>
        <v>125000</v>
      </c>
      <c r="J145" s="14">
        <f t="shared" si="25"/>
        <v>125000</v>
      </c>
      <c r="K145" s="14">
        <f t="shared" si="28"/>
        <v>18749.999999999935</v>
      </c>
      <c r="M145" s="32">
        <v>6000000</v>
      </c>
      <c r="N145" s="23">
        <f t="shared" si="21"/>
        <v>106250.00000000006</v>
      </c>
      <c r="P145" s="31"/>
    </row>
    <row r="146" spans="1:16" x14ac:dyDescent="0.25">
      <c r="A146" s="7">
        <v>48914</v>
      </c>
      <c r="B146">
        <v>125000</v>
      </c>
      <c r="C146" s="8">
        <f t="shared" si="23"/>
        <v>125000</v>
      </c>
      <c r="E146" s="8">
        <f t="shared" si="22"/>
        <v>125000</v>
      </c>
      <c r="J146" s="14">
        <f t="shared" si="25"/>
        <v>125000</v>
      </c>
      <c r="K146" s="14">
        <f t="shared" si="28"/>
        <v>18749.999999999935</v>
      </c>
      <c r="M146" s="32">
        <v>6000000</v>
      </c>
      <c r="N146" s="23">
        <f t="shared" si="21"/>
        <v>106250.00000000006</v>
      </c>
      <c r="P146" s="31"/>
    </row>
    <row r="147" spans="1:16" x14ac:dyDescent="0.25">
      <c r="A147" s="7">
        <v>48945</v>
      </c>
      <c r="B147">
        <v>125000</v>
      </c>
      <c r="C147" s="8">
        <f t="shared" si="23"/>
        <v>125000</v>
      </c>
      <c r="E147" s="8">
        <f t="shared" si="22"/>
        <v>125000</v>
      </c>
      <c r="J147" s="14">
        <f t="shared" si="25"/>
        <v>125000</v>
      </c>
      <c r="K147" s="14">
        <f t="shared" si="28"/>
        <v>18749.999999999935</v>
      </c>
      <c r="M147" s="32">
        <v>6000000</v>
      </c>
      <c r="N147" s="23">
        <f t="shared" si="21"/>
        <v>106250.00000000006</v>
      </c>
      <c r="P147" s="31"/>
    </row>
    <row r="148" spans="1:16" x14ac:dyDescent="0.25">
      <c r="A148" s="7">
        <v>48976</v>
      </c>
      <c r="B148">
        <v>125000</v>
      </c>
      <c r="C148" s="8">
        <f t="shared" si="23"/>
        <v>125000</v>
      </c>
      <c r="E148" s="8">
        <f t="shared" si="22"/>
        <v>125000</v>
      </c>
      <c r="J148" s="14">
        <f t="shared" si="25"/>
        <v>125000</v>
      </c>
      <c r="K148" s="14">
        <f t="shared" si="28"/>
        <v>18749.999999999935</v>
      </c>
      <c r="M148" s="32">
        <v>6000000</v>
      </c>
      <c r="N148" s="23">
        <f t="shared" si="21"/>
        <v>106250.00000000006</v>
      </c>
      <c r="P148" s="31"/>
    </row>
    <row r="149" spans="1:16" x14ac:dyDescent="0.25">
      <c r="A149" s="7">
        <v>49004</v>
      </c>
      <c r="B149">
        <v>125000</v>
      </c>
      <c r="C149" s="8">
        <f t="shared" si="23"/>
        <v>125000</v>
      </c>
      <c r="E149" s="8">
        <f t="shared" si="22"/>
        <v>125000</v>
      </c>
      <c r="J149" s="14">
        <f t="shared" si="25"/>
        <v>125000</v>
      </c>
      <c r="K149" s="14">
        <f t="shared" si="28"/>
        <v>18749.999999999935</v>
      </c>
      <c r="M149" s="32">
        <v>6000000</v>
      </c>
      <c r="N149" s="23">
        <f t="shared" si="21"/>
        <v>106250.00000000006</v>
      </c>
      <c r="P149" s="31"/>
    </row>
    <row r="150" spans="1:16" x14ac:dyDescent="0.25">
      <c r="A150" s="7">
        <v>49035</v>
      </c>
      <c r="B150">
        <v>125000</v>
      </c>
      <c r="C150" s="8">
        <f t="shared" si="23"/>
        <v>125000</v>
      </c>
      <c r="E150" s="8">
        <f t="shared" si="22"/>
        <v>125000</v>
      </c>
      <c r="J150" s="14">
        <f t="shared" si="25"/>
        <v>125000</v>
      </c>
      <c r="K150" s="14">
        <f t="shared" si="28"/>
        <v>18749.999999999935</v>
      </c>
      <c r="M150" s="32">
        <v>6000000</v>
      </c>
      <c r="N150" s="23">
        <f t="shared" si="21"/>
        <v>106250.00000000006</v>
      </c>
      <c r="P150" s="31"/>
    </row>
    <row r="151" spans="1:16" x14ac:dyDescent="0.25">
      <c r="A151" s="7">
        <v>49065</v>
      </c>
      <c r="B151">
        <v>125000</v>
      </c>
      <c r="C151" s="8">
        <f t="shared" si="23"/>
        <v>125000</v>
      </c>
      <c r="E151" s="8">
        <f t="shared" si="22"/>
        <v>125000</v>
      </c>
      <c r="J151" s="14">
        <f t="shared" si="25"/>
        <v>125000</v>
      </c>
      <c r="K151" s="14">
        <f t="shared" si="28"/>
        <v>18749.999999999935</v>
      </c>
      <c r="M151" s="32">
        <v>6000000</v>
      </c>
      <c r="N151" s="23">
        <f t="shared" si="21"/>
        <v>106250.00000000006</v>
      </c>
      <c r="P151" s="31"/>
    </row>
    <row r="152" spans="1:16" x14ac:dyDescent="0.25">
      <c r="A152" s="7">
        <v>49096</v>
      </c>
      <c r="B152">
        <v>125000</v>
      </c>
      <c r="C152" s="8">
        <f t="shared" si="23"/>
        <v>125000</v>
      </c>
      <c r="E152" s="8">
        <f t="shared" si="22"/>
        <v>125000</v>
      </c>
      <c r="J152" s="14">
        <f t="shared" si="25"/>
        <v>125000</v>
      </c>
      <c r="K152" s="14">
        <f t="shared" si="28"/>
        <v>18749.999999999935</v>
      </c>
      <c r="M152" s="32">
        <v>6000000</v>
      </c>
      <c r="N152" s="23">
        <f t="shared" si="21"/>
        <v>106250.00000000006</v>
      </c>
      <c r="P152" s="31"/>
    </row>
    <row r="153" spans="1:16" x14ac:dyDescent="0.25">
      <c r="A153" s="7">
        <v>49126</v>
      </c>
      <c r="B153">
        <v>125000</v>
      </c>
      <c r="C153" s="8">
        <f t="shared" si="23"/>
        <v>125000</v>
      </c>
      <c r="E153" s="8">
        <f t="shared" si="22"/>
        <v>125000</v>
      </c>
      <c r="J153" s="14">
        <f t="shared" si="25"/>
        <v>125000</v>
      </c>
      <c r="K153" s="14">
        <f t="shared" si="28"/>
        <v>18749.999999999935</v>
      </c>
      <c r="M153" s="32">
        <v>6000000</v>
      </c>
      <c r="N153" s="23">
        <f t="shared" ref="N153:N216" si="29">J153-K153</f>
        <v>106250.00000000006</v>
      </c>
      <c r="P153" s="31"/>
    </row>
    <row r="154" spans="1:16" x14ac:dyDescent="0.25">
      <c r="A154" s="7">
        <v>49157</v>
      </c>
      <c r="B154">
        <v>125000</v>
      </c>
      <c r="C154" s="8">
        <f t="shared" si="23"/>
        <v>125000</v>
      </c>
      <c r="E154" s="8">
        <f t="shared" ref="E154:E217" si="30">B154-D154</f>
        <v>125000</v>
      </c>
      <c r="J154" s="14">
        <f t="shared" si="25"/>
        <v>125000</v>
      </c>
      <c r="K154" s="14">
        <f t="shared" si="28"/>
        <v>18749.999999999935</v>
      </c>
      <c r="M154" s="32">
        <v>6000000</v>
      </c>
      <c r="N154" s="23">
        <f t="shared" si="29"/>
        <v>106250.00000000006</v>
      </c>
      <c r="P154" s="31"/>
    </row>
    <row r="155" spans="1:16" x14ac:dyDescent="0.25">
      <c r="A155" s="17">
        <v>49188</v>
      </c>
      <c r="B155" s="16">
        <v>125000</v>
      </c>
      <c r="C155" s="18">
        <f t="shared" ref="C155:C218" si="31">C154*(1+$F$17)</f>
        <v>125000</v>
      </c>
      <c r="D155" s="16"/>
      <c r="E155" s="18">
        <f t="shared" si="30"/>
        <v>125000</v>
      </c>
      <c r="F155" s="16"/>
      <c r="G155" s="16"/>
      <c r="H155" s="16"/>
      <c r="I155" s="16"/>
      <c r="J155" s="15">
        <f t="shared" si="25"/>
        <v>125000</v>
      </c>
      <c r="K155" s="15">
        <f t="shared" ref="K155:K218" si="32">$T$13</f>
        <v>50943.751952383107</v>
      </c>
      <c r="L155" s="16" t="s">
        <v>51</v>
      </c>
      <c r="M155" s="16"/>
      <c r="N155" s="30">
        <f>J155-K155</f>
        <v>74056.248047616886</v>
      </c>
      <c r="P155" s="31"/>
    </row>
    <row r="156" spans="1:16" x14ac:dyDescent="0.25">
      <c r="A156" s="7">
        <v>49218</v>
      </c>
      <c r="B156">
        <v>125000</v>
      </c>
      <c r="C156" s="8">
        <f t="shared" si="31"/>
        <v>125000</v>
      </c>
      <c r="E156" s="8">
        <f t="shared" si="30"/>
        <v>125000</v>
      </c>
      <c r="J156" s="14">
        <f t="shared" si="25"/>
        <v>125000</v>
      </c>
      <c r="K156" s="14">
        <f t="shared" si="32"/>
        <v>50943.751952383107</v>
      </c>
      <c r="N156" s="23">
        <f t="shared" si="29"/>
        <v>74056.248047616886</v>
      </c>
      <c r="P156" s="31"/>
    </row>
    <row r="157" spans="1:16" x14ac:dyDescent="0.25">
      <c r="A157" s="7">
        <v>49249</v>
      </c>
      <c r="B157">
        <v>125000</v>
      </c>
      <c r="C157" s="8">
        <f t="shared" si="31"/>
        <v>125000</v>
      </c>
      <c r="E157" s="8">
        <f t="shared" si="30"/>
        <v>125000</v>
      </c>
      <c r="J157" s="14">
        <f t="shared" si="25"/>
        <v>125000</v>
      </c>
      <c r="K157" s="14">
        <f t="shared" si="32"/>
        <v>50943.751952383107</v>
      </c>
      <c r="N157" s="23">
        <f t="shared" si="29"/>
        <v>74056.248047616886</v>
      </c>
      <c r="P157" s="31"/>
    </row>
    <row r="158" spans="1:16" x14ac:dyDescent="0.25">
      <c r="A158" s="7">
        <v>49279</v>
      </c>
      <c r="B158">
        <v>125000</v>
      </c>
      <c r="C158" s="8">
        <f t="shared" si="31"/>
        <v>125000</v>
      </c>
      <c r="E158" s="8">
        <f t="shared" si="30"/>
        <v>125000</v>
      </c>
      <c r="J158" s="14">
        <f t="shared" si="25"/>
        <v>125000</v>
      </c>
      <c r="K158" s="14">
        <f t="shared" si="32"/>
        <v>50943.751952383107</v>
      </c>
      <c r="N158" s="23">
        <f t="shared" si="29"/>
        <v>74056.248047616886</v>
      </c>
      <c r="P158" s="31"/>
    </row>
    <row r="159" spans="1:16" x14ac:dyDescent="0.25">
      <c r="A159" s="7">
        <v>49310</v>
      </c>
      <c r="B159">
        <v>125000</v>
      </c>
      <c r="C159" s="8">
        <f t="shared" si="31"/>
        <v>125000</v>
      </c>
      <c r="E159" s="8">
        <f t="shared" si="30"/>
        <v>125000</v>
      </c>
      <c r="J159" s="14">
        <f t="shared" si="25"/>
        <v>125000</v>
      </c>
      <c r="K159" s="14">
        <f t="shared" si="32"/>
        <v>50943.751952383107</v>
      </c>
      <c r="N159" s="23">
        <f t="shared" si="29"/>
        <v>74056.248047616886</v>
      </c>
      <c r="P159" s="31"/>
    </row>
    <row r="160" spans="1:16" x14ac:dyDescent="0.25">
      <c r="A160" s="7">
        <v>49341</v>
      </c>
      <c r="B160">
        <v>125000</v>
      </c>
      <c r="C160" s="8">
        <f t="shared" si="31"/>
        <v>125000</v>
      </c>
      <c r="E160" s="8">
        <f t="shared" si="30"/>
        <v>125000</v>
      </c>
      <c r="J160" s="14">
        <f t="shared" si="25"/>
        <v>125000</v>
      </c>
      <c r="K160" s="14">
        <f t="shared" si="32"/>
        <v>50943.751952383107</v>
      </c>
      <c r="N160" s="23">
        <f t="shared" si="29"/>
        <v>74056.248047616886</v>
      </c>
      <c r="P160" s="31"/>
    </row>
    <row r="161" spans="1:16" x14ac:dyDescent="0.25">
      <c r="A161" s="7">
        <v>49369</v>
      </c>
      <c r="B161">
        <v>125000</v>
      </c>
      <c r="C161" s="8">
        <f t="shared" si="31"/>
        <v>125000</v>
      </c>
      <c r="E161" s="8">
        <f t="shared" si="30"/>
        <v>125000</v>
      </c>
      <c r="J161" s="14">
        <f t="shared" si="25"/>
        <v>125000</v>
      </c>
      <c r="K161" s="14">
        <f t="shared" si="32"/>
        <v>50943.751952383107</v>
      </c>
      <c r="N161" s="23">
        <f t="shared" si="29"/>
        <v>74056.248047616886</v>
      </c>
      <c r="P161" s="31"/>
    </row>
    <row r="162" spans="1:16" x14ac:dyDescent="0.25">
      <c r="A162" s="7">
        <v>49400</v>
      </c>
      <c r="B162">
        <v>125000</v>
      </c>
      <c r="C162" s="8">
        <f t="shared" si="31"/>
        <v>125000</v>
      </c>
      <c r="E162" s="8">
        <f t="shared" si="30"/>
        <v>125000</v>
      </c>
      <c r="J162" s="14">
        <f t="shared" si="25"/>
        <v>125000</v>
      </c>
      <c r="K162" s="14">
        <f t="shared" si="32"/>
        <v>50943.751952383107</v>
      </c>
      <c r="N162" s="23">
        <f t="shared" si="29"/>
        <v>74056.248047616886</v>
      </c>
      <c r="P162" s="31"/>
    </row>
    <row r="163" spans="1:16" x14ac:dyDescent="0.25">
      <c r="A163" s="7">
        <v>49430</v>
      </c>
      <c r="B163">
        <v>125000</v>
      </c>
      <c r="C163" s="8">
        <f t="shared" si="31"/>
        <v>125000</v>
      </c>
      <c r="E163" s="8">
        <f t="shared" si="30"/>
        <v>125000</v>
      </c>
      <c r="J163" s="14">
        <f t="shared" si="25"/>
        <v>125000</v>
      </c>
      <c r="K163" s="14">
        <f t="shared" si="32"/>
        <v>50943.751952383107</v>
      </c>
      <c r="N163" s="23">
        <f t="shared" si="29"/>
        <v>74056.248047616886</v>
      </c>
      <c r="P163" s="31"/>
    </row>
    <row r="164" spans="1:16" x14ac:dyDescent="0.25">
      <c r="A164" s="7">
        <v>49461</v>
      </c>
      <c r="B164">
        <v>125000</v>
      </c>
      <c r="C164" s="8">
        <f t="shared" si="31"/>
        <v>125000</v>
      </c>
      <c r="E164" s="8">
        <f t="shared" si="30"/>
        <v>125000</v>
      </c>
      <c r="J164" s="14">
        <f t="shared" si="25"/>
        <v>125000</v>
      </c>
      <c r="K164" s="14">
        <f t="shared" si="32"/>
        <v>50943.751952383107</v>
      </c>
      <c r="N164" s="23">
        <f t="shared" si="29"/>
        <v>74056.248047616886</v>
      </c>
      <c r="P164" s="31"/>
    </row>
    <row r="165" spans="1:16" x14ac:dyDescent="0.25">
      <c r="A165" s="7">
        <v>49491</v>
      </c>
      <c r="B165">
        <v>125000</v>
      </c>
      <c r="C165" s="8">
        <f t="shared" si="31"/>
        <v>125000</v>
      </c>
      <c r="E165" s="8">
        <f t="shared" si="30"/>
        <v>125000</v>
      </c>
      <c r="J165" s="14">
        <f t="shared" si="25"/>
        <v>125000</v>
      </c>
      <c r="K165" s="14">
        <f t="shared" si="32"/>
        <v>50943.751952383107</v>
      </c>
      <c r="N165" s="23">
        <f t="shared" si="29"/>
        <v>74056.248047616886</v>
      </c>
      <c r="P165" s="31"/>
    </row>
    <row r="166" spans="1:16" x14ac:dyDescent="0.25">
      <c r="A166" s="7">
        <v>49522</v>
      </c>
      <c r="B166">
        <v>125000</v>
      </c>
      <c r="C166" s="8">
        <f t="shared" si="31"/>
        <v>125000</v>
      </c>
      <c r="E166" s="8">
        <f t="shared" si="30"/>
        <v>125000</v>
      </c>
      <c r="J166" s="14">
        <f t="shared" si="25"/>
        <v>125000</v>
      </c>
      <c r="K166" s="14">
        <f t="shared" si="32"/>
        <v>50943.751952383107</v>
      </c>
      <c r="N166" s="23">
        <f t="shared" si="29"/>
        <v>74056.248047616886</v>
      </c>
      <c r="P166" s="31"/>
    </row>
    <row r="167" spans="1:16" x14ac:dyDescent="0.25">
      <c r="A167" s="7">
        <v>49553</v>
      </c>
      <c r="B167">
        <v>125000</v>
      </c>
      <c r="C167" s="8">
        <f t="shared" si="31"/>
        <v>125000</v>
      </c>
      <c r="E167" s="8">
        <f t="shared" si="30"/>
        <v>125000</v>
      </c>
      <c r="J167" s="14">
        <f t="shared" si="25"/>
        <v>125000</v>
      </c>
      <c r="K167" s="14">
        <f t="shared" si="32"/>
        <v>50943.751952383107</v>
      </c>
      <c r="N167" s="23">
        <f t="shared" si="29"/>
        <v>74056.248047616886</v>
      </c>
      <c r="P167" s="31"/>
    </row>
    <row r="168" spans="1:16" x14ac:dyDescent="0.25">
      <c r="A168" s="7">
        <v>49583</v>
      </c>
      <c r="B168">
        <v>125000</v>
      </c>
      <c r="C168" s="8">
        <f t="shared" si="31"/>
        <v>125000</v>
      </c>
      <c r="E168" s="8">
        <f t="shared" si="30"/>
        <v>125000</v>
      </c>
      <c r="J168" s="14">
        <f t="shared" si="25"/>
        <v>125000</v>
      </c>
      <c r="K168" s="14">
        <f t="shared" si="32"/>
        <v>50943.751952383107</v>
      </c>
      <c r="N168" s="23">
        <f t="shared" si="29"/>
        <v>74056.248047616886</v>
      </c>
      <c r="P168" s="31"/>
    </row>
    <row r="169" spans="1:16" x14ac:dyDescent="0.25">
      <c r="A169" s="7">
        <v>49614</v>
      </c>
      <c r="B169">
        <v>125000</v>
      </c>
      <c r="C169" s="8">
        <f t="shared" si="31"/>
        <v>125000</v>
      </c>
      <c r="E169" s="8">
        <f t="shared" si="30"/>
        <v>125000</v>
      </c>
      <c r="J169" s="14">
        <f t="shared" si="25"/>
        <v>125000</v>
      </c>
      <c r="K169" s="14">
        <f t="shared" si="32"/>
        <v>50943.751952383107</v>
      </c>
      <c r="N169" s="23">
        <f t="shared" si="29"/>
        <v>74056.248047616886</v>
      </c>
      <c r="P169" s="31"/>
    </row>
    <row r="170" spans="1:16" x14ac:dyDescent="0.25">
      <c r="A170" s="7">
        <v>49644</v>
      </c>
      <c r="B170">
        <v>125000</v>
      </c>
      <c r="C170" s="8">
        <f t="shared" si="31"/>
        <v>125000</v>
      </c>
      <c r="E170" s="8">
        <f t="shared" si="30"/>
        <v>125000</v>
      </c>
      <c r="J170" s="14">
        <f t="shared" si="25"/>
        <v>125000</v>
      </c>
      <c r="K170" s="14">
        <f t="shared" si="32"/>
        <v>50943.751952383107</v>
      </c>
      <c r="N170" s="23">
        <f t="shared" si="29"/>
        <v>74056.248047616886</v>
      </c>
      <c r="P170" s="31"/>
    </row>
    <row r="171" spans="1:16" x14ac:dyDescent="0.25">
      <c r="A171" s="7">
        <v>49675</v>
      </c>
      <c r="B171">
        <v>125000</v>
      </c>
      <c r="C171" s="8">
        <f t="shared" si="31"/>
        <v>125000</v>
      </c>
      <c r="E171" s="8">
        <f t="shared" si="30"/>
        <v>125000</v>
      </c>
      <c r="J171" s="14">
        <f t="shared" ref="J171:J234" si="33">E171</f>
        <v>125000</v>
      </c>
      <c r="K171" s="14">
        <f t="shared" si="32"/>
        <v>50943.751952383107</v>
      </c>
      <c r="N171" s="23">
        <f t="shared" si="29"/>
        <v>74056.248047616886</v>
      </c>
      <c r="P171" s="31"/>
    </row>
    <row r="172" spans="1:16" x14ac:dyDescent="0.25">
      <c r="A172" s="7">
        <v>49706</v>
      </c>
      <c r="B172">
        <v>125000</v>
      </c>
      <c r="C172" s="8">
        <f t="shared" si="31"/>
        <v>125000</v>
      </c>
      <c r="E172" s="8">
        <f t="shared" si="30"/>
        <v>125000</v>
      </c>
      <c r="J172" s="14">
        <f t="shared" si="33"/>
        <v>125000</v>
      </c>
      <c r="K172" s="14">
        <f t="shared" si="32"/>
        <v>50943.751952383107</v>
      </c>
      <c r="N172" s="23">
        <f t="shared" si="29"/>
        <v>74056.248047616886</v>
      </c>
      <c r="P172" s="31"/>
    </row>
    <row r="173" spans="1:16" x14ac:dyDescent="0.25">
      <c r="A173" s="7">
        <v>49735</v>
      </c>
      <c r="B173">
        <v>125000</v>
      </c>
      <c r="C173" s="8">
        <f t="shared" si="31"/>
        <v>125000</v>
      </c>
      <c r="E173" s="8">
        <f t="shared" si="30"/>
        <v>125000</v>
      </c>
      <c r="J173" s="14">
        <f t="shared" si="33"/>
        <v>125000</v>
      </c>
      <c r="K173" s="14">
        <f t="shared" si="32"/>
        <v>50943.751952383107</v>
      </c>
      <c r="N173" s="23">
        <f t="shared" si="29"/>
        <v>74056.248047616886</v>
      </c>
      <c r="P173" s="31"/>
    </row>
    <row r="174" spans="1:16" x14ac:dyDescent="0.25">
      <c r="A174" s="7">
        <v>49766</v>
      </c>
      <c r="B174">
        <v>125000</v>
      </c>
      <c r="C174" s="8">
        <f t="shared" si="31"/>
        <v>125000</v>
      </c>
      <c r="E174" s="8">
        <f t="shared" si="30"/>
        <v>125000</v>
      </c>
      <c r="J174" s="14">
        <f t="shared" si="33"/>
        <v>125000</v>
      </c>
      <c r="K174" s="14">
        <f t="shared" si="32"/>
        <v>50943.751952383107</v>
      </c>
      <c r="N174" s="23">
        <f t="shared" si="29"/>
        <v>74056.248047616886</v>
      </c>
      <c r="P174" s="31"/>
    </row>
    <row r="175" spans="1:16" x14ac:dyDescent="0.25">
      <c r="A175" s="7">
        <v>49796</v>
      </c>
      <c r="B175">
        <v>125000</v>
      </c>
      <c r="C175" s="8">
        <f t="shared" si="31"/>
        <v>125000</v>
      </c>
      <c r="E175" s="8">
        <f t="shared" si="30"/>
        <v>125000</v>
      </c>
      <c r="J175" s="14">
        <f t="shared" si="33"/>
        <v>125000</v>
      </c>
      <c r="K175" s="14">
        <f t="shared" si="32"/>
        <v>50943.751952383107</v>
      </c>
      <c r="N175" s="23">
        <f t="shared" si="29"/>
        <v>74056.248047616886</v>
      </c>
      <c r="P175" s="31"/>
    </row>
    <row r="176" spans="1:16" x14ac:dyDescent="0.25">
      <c r="A176" s="7">
        <v>49827</v>
      </c>
      <c r="B176">
        <v>125000</v>
      </c>
      <c r="C176" s="8">
        <f t="shared" si="31"/>
        <v>125000</v>
      </c>
      <c r="E176" s="8">
        <f t="shared" si="30"/>
        <v>125000</v>
      </c>
      <c r="J176" s="14">
        <f t="shared" si="33"/>
        <v>125000</v>
      </c>
      <c r="K176" s="14">
        <f t="shared" si="32"/>
        <v>50943.751952383107</v>
      </c>
      <c r="N176" s="23">
        <f t="shared" si="29"/>
        <v>74056.248047616886</v>
      </c>
      <c r="P176" s="31"/>
    </row>
    <row r="177" spans="1:16" x14ac:dyDescent="0.25">
      <c r="A177" s="7">
        <v>49857</v>
      </c>
      <c r="B177">
        <v>125000</v>
      </c>
      <c r="C177" s="8">
        <f t="shared" si="31"/>
        <v>125000</v>
      </c>
      <c r="E177" s="8">
        <f t="shared" si="30"/>
        <v>125000</v>
      </c>
      <c r="J177" s="14">
        <f t="shared" si="33"/>
        <v>125000</v>
      </c>
      <c r="K177" s="14">
        <f t="shared" si="32"/>
        <v>50943.751952383107</v>
      </c>
      <c r="N177" s="23">
        <f t="shared" si="29"/>
        <v>74056.248047616886</v>
      </c>
      <c r="P177" s="31"/>
    </row>
    <row r="178" spans="1:16" x14ac:dyDescent="0.25">
      <c r="A178" s="7">
        <v>49888</v>
      </c>
      <c r="B178">
        <v>125000</v>
      </c>
      <c r="C178" s="8">
        <f t="shared" si="31"/>
        <v>125000</v>
      </c>
      <c r="E178" s="8">
        <f t="shared" si="30"/>
        <v>125000</v>
      </c>
      <c r="J178" s="14">
        <f t="shared" si="33"/>
        <v>125000</v>
      </c>
      <c r="K178" s="14">
        <f t="shared" si="32"/>
        <v>50943.751952383107</v>
      </c>
      <c r="N178" s="23">
        <f t="shared" si="29"/>
        <v>74056.248047616886</v>
      </c>
      <c r="P178" s="31"/>
    </row>
    <row r="179" spans="1:16" x14ac:dyDescent="0.25">
      <c r="A179" s="7">
        <v>49919</v>
      </c>
      <c r="B179">
        <v>125000</v>
      </c>
      <c r="C179" s="8">
        <f t="shared" si="31"/>
        <v>125000</v>
      </c>
      <c r="E179" s="8">
        <f t="shared" si="30"/>
        <v>125000</v>
      </c>
      <c r="J179" s="14">
        <f t="shared" si="33"/>
        <v>125000</v>
      </c>
      <c r="K179" s="14">
        <f t="shared" si="32"/>
        <v>50943.751952383107</v>
      </c>
      <c r="N179" s="23">
        <f t="shared" si="29"/>
        <v>74056.248047616886</v>
      </c>
      <c r="P179" s="31"/>
    </row>
    <row r="180" spans="1:16" x14ac:dyDescent="0.25">
      <c r="A180" s="7">
        <v>49949</v>
      </c>
      <c r="B180">
        <v>125000</v>
      </c>
      <c r="C180" s="8">
        <f t="shared" si="31"/>
        <v>125000</v>
      </c>
      <c r="E180" s="8">
        <f t="shared" si="30"/>
        <v>125000</v>
      </c>
      <c r="J180" s="14">
        <f t="shared" si="33"/>
        <v>125000</v>
      </c>
      <c r="K180" s="14">
        <f t="shared" si="32"/>
        <v>50943.751952383107</v>
      </c>
      <c r="N180" s="23">
        <f t="shared" si="29"/>
        <v>74056.248047616886</v>
      </c>
      <c r="P180" s="31"/>
    </row>
    <row r="181" spans="1:16" x14ac:dyDescent="0.25">
      <c r="A181" s="7">
        <v>49980</v>
      </c>
      <c r="B181">
        <v>125000</v>
      </c>
      <c r="C181" s="8">
        <f t="shared" si="31"/>
        <v>125000</v>
      </c>
      <c r="E181" s="8">
        <f t="shared" si="30"/>
        <v>125000</v>
      </c>
      <c r="J181" s="14">
        <f t="shared" si="33"/>
        <v>125000</v>
      </c>
      <c r="K181" s="14">
        <f t="shared" si="32"/>
        <v>50943.751952383107</v>
      </c>
      <c r="N181" s="23">
        <f t="shared" si="29"/>
        <v>74056.248047616886</v>
      </c>
      <c r="P181" s="31"/>
    </row>
    <row r="182" spans="1:16" x14ac:dyDescent="0.25">
      <c r="A182" s="7">
        <v>50010</v>
      </c>
      <c r="B182">
        <v>125000</v>
      </c>
      <c r="C182" s="8">
        <f t="shared" si="31"/>
        <v>125000</v>
      </c>
      <c r="E182" s="8">
        <f t="shared" si="30"/>
        <v>125000</v>
      </c>
      <c r="J182" s="14">
        <f t="shared" si="33"/>
        <v>125000</v>
      </c>
      <c r="K182" s="14">
        <f t="shared" si="32"/>
        <v>50943.751952383107</v>
      </c>
      <c r="N182" s="23">
        <f t="shared" si="29"/>
        <v>74056.248047616886</v>
      </c>
      <c r="P182" s="31"/>
    </row>
    <row r="183" spans="1:16" x14ac:dyDescent="0.25">
      <c r="A183" s="7">
        <v>50041</v>
      </c>
      <c r="B183">
        <v>125000</v>
      </c>
      <c r="C183" s="8">
        <f t="shared" si="31"/>
        <v>125000</v>
      </c>
      <c r="E183" s="8">
        <f t="shared" si="30"/>
        <v>125000</v>
      </c>
      <c r="J183" s="14">
        <f t="shared" si="33"/>
        <v>125000</v>
      </c>
      <c r="K183" s="14">
        <f t="shared" si="32"/>
        <v>50943.751952383107</v>
      </c>
      <c r="N183" s="23">
        <f t="shared" si="29"/>
        <v>74056.248047616886</v>
      </c>
      <c r="P183" s="31"/>
    </row>
    <row r="184" spans="1:16" x14ac:dyDescent="0.25">
      <c r="A184" s="7">
        <v>50072</v>
      </c>
      <c r="B184">
        <v>125000</v>
      </c>
      <c r="C184" s="8">
        <f t="shared" si="31"/>
        <v>125000</v>
      </c>
      <c r="E184" s="8">
        <f t="shared" si="30"/>
        <v>125000</v>
      </c>
      <c r="J184" s="14">
        <f t="shared" si="33"/>
        <v>125000</v>
      </c>
      <c r="K184" s="14">
        <f t="shared" si="32"/>
        <v>50943.751952383107</v>
      </c>
      <c r="N184" s="23">
        <f t="shared" si="29"/>
        <v>74056.248047616886</v>
      </c>
      <c r="P184" s="31"/>
    </row>
    <row r="185" spans="1:16" x14ac:dyDescent="0.25">
      <c r="A185" s="7">
        <v>50100</v>
      </c>
      <c r="B185">
        <v>125000</v>
      </c>
      <c r="C185" s="8">
        <f t="shared" si="31"/>
        <v>125000</v>
      </c>
      <c r="E185" s="8">
        <f t="shared" si="30"/>
        <v>125000</v>
      </c>
      <c r="J185" s="14">
        <f t="shared" si="33"/>
        <v>125000</v>
      </c>
      <c r="K185" s="14">
        <f t="shared" si="32"/>
        <v>50943.751952383107</v>
      </c>
      <c r="N185" s="23">
        <f t="shared" si="29"/>
        <v>74056.248047616886</v>
      </c>
      <c r="P185" s="31"/>
    </row>
    <row r="186" spans="1:16" x14ac:dyDescent="0.25">
      <c r="A186" s="7">
        <v>50131</v>
      </c>
      <c r="B186">
        <v>125000</v>
      </c>
      <c r="C186" s="8">
        <f t="shared" si="31"/>
        <v>125000</v>
      </c>
      <c r="E186" s="8">
        <f t="shared" si="30"/>
        <v>125000</v>
      </c>
      <c r="J186" s="14">
        <f t="shared" si="33"/>
        <v>125000</v>
      </c>
      <c r="K186" s="14">
        <f t="shared" si="32"/>
        <v>50943.751952383107</v>
      </c>
      <c r="N186" s="23">
        <f t="shared" si="29"/>
        <v>74056.248047616886</v>
      </c>
      <c r="P186" s="31"/>
    </row>
    <row r="187" spans="1:16" x14ac:dyDescent="0.25">
      <c r="A187" s="7">
        <v>50161</v>
      </c>
      <c r="B187">
        <v>125000</v>
      </c>
      <c r="C187" s="8">
        <f t="shared" si="31"/>
        <v>125000</v>
      </c>
      <c r="E187" s="8">
        <f t="shared" si="30"/>
        <v>125000</v>
      </c>
      <c r="J187" s="14">
        <f t="shared" si="33"/>
        <v>125000</v>
      </c>
      <c r="K187" s="14">
        <f t="shared" si="32"/>
        <v>50943.751952383107</v>
      </c>
      <c r="N187" s="23">
        <f t="shared" si="29"/>
        <v>74056.248047616886</v>
      </c>
      <c r="P187" s="31"/>
    </row>
    <row r="188" spans="1:16" x14ac:dyDescent="0.25">
      <c r="A188" s="7">
        <v>50192</v>
      </c>
      <c r="B188">
        <v>125000</v>
      </c>
      <c r="C188" s="8">
        <f t="shared" si="31"/>
        <v>125000</v>
      </c>
      <c r="E188" s="8">
        <f t="shared" si="30"/>
        <v>125000</v>
      </c>
      <c r="J188" s="14">
        <f t="shared" si="33"/>
        <v>125000</v>
      </c>
      <c r="K188" s="14">
        <f t="shared" si="32"/>
        <v>50943.751952383107</v>
      </c>
      <c r="N188" s="23">
        <f t="shared" si="29"/>
        <v>74056.248047616886</v>
      </c>
      <c r="P188" s="31"/>
    </row>
    <row r="189" spans="1:16" x14ac:dyDescent="0.25">
      <c r="A189" s="7">
        <v>50222</v>
      </c>
      <c r="B189">
        <v>125000</v>
      </c>
      <c r="C189" s="8">
        <f t="shared" si="31"/>
        <v>125000</v>
      </c>
      <c r="E189" s="8">
        <f t="shared" si="30"/>
        <v>125000</v>
      </c>
      <c r="J189" s="14">
        <f t="shared" si="33"/>
        <v>125000</v>
      </c>
      <c r="K189" s="14">
        <f t="shared" si="32"/>
        <v>50943.751952383107</v>
      </c>
      <c r="N189" s="23">
        <f t="shared" si="29"/>
        <v>74056.248047616886</v>
      </c>
      <c r="P189" s="31"/>
    </row>
    <row r="190" spans="1:16" x14ac:dyDescent="0.25">
      <c r="A190" s="7">
        <v>50253</v>
      </c>
      <c r="B190">
        <v>125000</v>
      </c>
      <c r="C190" s="8">
        <f t="shared" si="31"/>
        <v>125000</v>
      </c>
      <c r="E190" s="8">
        <f t="shared" si="30"/>
        <v>125000</v>
      </c>
      <c r="J190" s="14">
        <f t="shared" si="33"/>
        <v>125000</v>
      </c>
      <c r="K190" s="14">
        <f t="shared" si="32"/>
        <v>50943.751952383107</v>
      </c>
      <c r="N190" s="23">
        <f t="shared" si="29"/>
        <v>74056.248047616886</v>
      </c>
      <c r="P190" s="31"/>
    </row>
    <row r="191" spans="1:16" x14ac:dyDescent="0.25">
      <c r="A191" s="7">
        <v>50284</v>
      </c>
      <c r="B191">
        <v>125000</v>
      </c>
      <c r="C191" s="8">
        <f t="shared" si="31"/>
        <v>125000</v>
      </c>
      <c r="E191" s="8">
        <f t="shared" si="30"/>
        <v>125000</v>
      </c>
      <c r="J191" s="14">
        <f t="shared" si="33"/>
        <v>125000</v>
      </c>
      <c r="K191" s="14">
        <f t="shared" si="32"/>
        <v>50943.751952383107</v>
      </c>
      <c r="N191" s="23">
        <f t="shared" si="29"/>
        <v>74056.248047616886</v>
      </c>
      <c r="P191" s="31"/>
    </row>
    <row r="192" spans="1:16" x14ac:dyDescent="0.25">
      <c r="A192" s="7">
        <v>50314</v>
      </c>
      <c r="B192">
        <v>125000</v>
      </c>
      <c r="C192" s="8">
        <f t="shared" si="31"/>
        <v>125000</v>
      </c>
      <c r="E192" s="8">
        <f t="shared" si="30"/>
        <v>125000</v>
      </c>
      <c r="J192" s="14">
        <f t="shared" si="33"/>
        <v>125000</v>
      </c>
      <c r="K192" s="14">
        <f t="shared" si="32"/>
        <v>50943.751952383107</v>
      </c>
      <c r="N192" s="23">
        <f t="shared" si="29"/>
        <v>74056.248047616886</v>
      </c>
      <c r="P192" s="31"/>
    </row>
    <row r="193" spans="1:16" x14ac:dyDescent="0.25">
      <c r="A193" s="7">
        <v>50345</v>
      </c>
      <c r="B193">
        <v>125000</v>
      </c>
      <c r="C193" s="8">
        <f t="shared" si="31"/>
        <v>125000</v>
      </c>
      <c r="E193" s="8">
        <f t="shared" si="30"/>
        <v>125000</v>
      </c>
      <c r="J193" s="14">
        <f t="shared" si="33"/>
        <v>125000</v>
      </c>
      <c r="K193" s="14">
        <f t="shared" si="32"/>
        <v>50943.751952383107</v>
      </c>
      <c r="N193" s="23">
        <f t="shared" si="29"/>
        <v>74056.248047616886</v>
      </c>
      <c r="P193" s="31"/>
    </row>
    <row r="194" spans="1:16" x14ac:dyDescent="0.25">
      <c r="A194" s="7">
        <v>50375</v>
      </c>
      <c r="B194">
        <v>125000</v>
      </c>
      <c r="C194" s="8">
        <f t="shared" si="31"/>
        <v>125000</v>
      </c>
      <c r="E194" s="8">
        <f t="shared" si="30"/>
        <v>125000</v>
      </c>
      <c r="J194" s="14">
        <f t="shared" si="33"/>
        <v>125000</v>
      </c>
      <c r="K194" s="14">
        <f t="shared" si="32"/>
        <v>50943.751952383107</v>
      </c>
      <c r="N194" s="23">
        <f t="shared" si="29"/>
        <v>74056.248047616886</v>
      </c>
      <c r="P194" s="31"/>
    </row>
    <row r="195" spans="1:16" x14ac:dyDescent="0.25">
      <c r="A195" s="7">
        <v>50406</v>
      </c>
      <c r="B195">
        <v>125000</v>
      </c>
      <c r="C195" s="8">
        <f t="shared" si="31"/>
        <v>125000</v>
      </c>
      <c r="E195" s="8">
        <f t="shared" si="30"/>
        <v>125000</v>
      </c>
      <c r="J195" s="14">
        <f t="shared" si="33"/>
        <v>125000</v>
      </c>
      <c r="K195" s="14">
        <f t="shared" si="32"/>
        <v>50943.751952383107</v>
      </c>
      <c r="N195" s="23">
        <f t="shared" si="29"/>
        <v>74056.248047616886</v>
      </c>
      <c r="P195" s="31"/>
    </row>
    <row r="196" spans="1:16" x14ac:dyDescent="0.25">
      <c r="A196" s="7">
        <v>50437</v>
      </c>
      <c r="B196">
        <v>125000</v>
      </c>
      <c r="C196" s="8">
        <f t="shared" si="31"/>
        <v>125000</v>
      </c>
      <c r="E196" s="8">
        <f t="shared" si="30"/>
        <v>125000</v>
      </c>
      <c r="J196" s="14">
        <f t="shared" si="33"/>
        <v>125000</v>
      </c>
      <c r="K196" s="14">
        <f t="shared" si="32"/>
        <v>50943.751952383107</v>
      </c>
      <c r="N196" s="23">
        <f t="shared" si="29"/>
        <v>74056.248047616886</v>
      </c>
      <c r="P196" s="31"/>
    </row>
    <row r="197" spans="1:16" x14ac:dyDescent="0.25">
      <c r="A197" s="7">
        <v>50465</v>
      </c>
      <c r="B197">
        <v>125000</v>
      </c>
      <c r="C197" s="8">
        <f t="shared" si="31"/>
        <v>125000</v>
      </c>
      <c r="E197" s="8">
        <f t="shared" si="30"/>
        <v>125000</v>
      </c>
      <c r="J197" s="14">
        <f t="shared" si="33"/>
        <v>125000</v>
      </c>
      <c r="K197" s="14">
        <f t="shared" si="32"/>
        <v>50943.751952383107</v>
      </c>
      <c r="N197" s="23">
        <f t="shared" si="29"/>
        <v>74056.248047616886</v>
      </c>
      <c r="P197" s="31"/>
    </row>
    <row r="198" spans="1:16" x14ac:dyDescent="0.25">
      <c r="A198" s="7">
        <v>50496</v>
      </c>
      <c r="B198">
        <v>125000</v>
      </c>
      <c r="C198" s="8">
        <f t="shared" si="31"/>
        <v>125000</v>
      </c>
      <c r="E198" s="8">
        <f t="shared" si="30"/>
        <v>125000</v>
      </c>
      <c r="J198" s="14">
        <f t="shared" si="33"/>
        <v>125000</v>
      </c>
      <c r="K198" s="14">
        <f t="shared" si="32"/>
        <v>50943.751952383107</v>
      </c>
      <c r="N198" s="23">
        <f t="shared" si="29"/>
        <v>74056.248047616886</v>
      </c>
      <c r="P198" s="31"/>
    </row>
    <row r="199" spans="1:16" x14ac:dyDescent="0.25">
      <c r="A199" s="7">
        <v>50526</v>
      </c>
      <c r="B199">
        <v>125000</v>
      </c>
      <c r="C199" s="8">
        <f t="shared" si="31"/>
        <v>125000</v>
      </c>
      <c r="E199" s="8">
        <f t="shared" si="30"/>
        <v>125000</v>
      </c>
      <c r="J199" s="14">
        <f t="shared" si="33"/>
        <v>125000</v>
      </c>
      <c r="K199" s="14">
        <f t="shared" si="32"/>
        <v>50943.751952383107</v>
      </c>
      <c r="N199" s="23">
        <f t="shared" si="29"/>
        <v>74056.248047616886</v>
      </c>
      <c r="P199" s="31"/>
    </row>
    <row r="200" spans="1:16" x14ac:dyDescent="0.25">
      <c r="A200" s="7">
        <v>50557</v>
      </c>
      <c r="B200">
        <v>125000</v>
      </c>
      <c r="C200" s="8">
        <f t="shared" si="31"/>
        <v>125000</v>
      </c>
      <c r="E200" s="8">
        <f t="shared" si="30"/>
        <v>125000</v>
      </c>
      <c r="J200" s="14">
        <f t="shared" si="33"/>
        <v>125000</v>
      </c>
      <c r="K200" s="14">
        <f t="shared" si="32"/>
        <v>50943.751952383107</v>
      </c>
      <c r="N200" s="23">
        <f t="shared" si="29"/>
        <v>74056.248047616886</v>
      </c>
      <c r="P200" s="31"/>
    </row>
    <row r="201" spans="1:16" x14ac:dyDescent="0.25">
      <c r="A201" s="7">
        <v>50587</v>
      </c>
      <c r="B201">
        <v>125000</v>
      </c>
      <c r="C201" s="8">
        <f t="shared" si="31"/>
        <v>125000</v>
      </c>
      <c r="E201" s="8">
        <f t="shared" si="30"/>
        <v>125000</v>
      </c>
      <c r="J201" s="14">
        <f t="shared" si="33"/>
        <v>125000</v>
      </c>
      <c r="K201" s="14">
        <f t="shared" si="32"/>
        <v>50943.751952383107</v>
      </c>
      <c r="N201" s="23">
        <f t="shared" si="29"/>
        <v>74056.248047616886</v>
      </c>
      <c r="P201" s="31"/>
    </row>
    <row r="202" spans="1:16" x14ac:dyDescent="0.25">
      <c r="A202" s="7">
        <v>50618</v>
      </c>
      <c r="B202">
        <v>125000</v>
      </c>
      <c r="C202" s="8">
        <f t="shared" si="31"/>
        <v>125000</v>
      </c>
      <c r="E202" s="8">
        <f t="shared" si="30"/>
        <v>125000</v>
      </c>
      <c r="J202" s="14">
        <f t="shared" si="33"/>
        <v>125000</v>
      </c>
      <c r="K202" s="14">
        <f t="shared" si="32"/>
        <v>50943.751952383107</v>
      </c>
      <c r="N202" s="23">
        <f t="shared" si="29"/>
        <v>74056.248047616886</v>
      </c>
      <c r="P202" s="31"/>
    </row>
    <row r="203" spans="1:16" x14ac:dyDescent="0.25">
      <c r="A203" s="7">
        <v>50649</v>
      </c>
      <c r="B203">
        <v>125000</v>
      </c>
      <c r="C203" s="8">
        <f t="shared" si="31"/>
        <v>125000</v>
      </c>
      <c r="E203" s="8">
        <f t="shared" si="30"/>
        <v>125000</v>
      </c>
      <c r="J203" s="14">
        <f t="shared" si="33"/>
        <v>125000</v>
      </c>
      <c r="K203" s="14">
        <f t="shared" si="32"/>
        <v>50943.751952383107</v>
      </c>
      <c r="N203" s="23">
        <f t="shared" si="29"/>
        <v>74056.248047616886</v>
      </c>
      <c r="P203" s="31"/>
    </row>
    <row r="204" spans="1:16" x14ac:dyDescent="0.25">
      <c r="A204" s="7">
        <v>50679</v>
      </c>
      <c r="B204">
        <v>125000</v>
      </c>
      <c r="C204" s="8">
        <f t="shared" si="31"/>
        <v>125000</v>
      </c>
      <c r="E204" s="8">
        <f t="shared" si="30"/>
        <v>125000</v>
      </c>
      <c r="J204" s="14">
        <f t="shared" si="33"/>
        <v>125000</v>
      </c>
      <c r="K204" s="14">
        <f t="shared" si="32"/>
        <v>50943.751952383107</v>
      </c>
      <c r="N204" s="23">
        <f t="shared" si="29"/>
        <v>74056.248047616886</v>
      </c>
      <c r="P204" s="31"/>
    </row>
    <row r="205" spans="1:16" x14ac:dyDescent="0.25">
      <c r="A205" s="7">
        <v>50710</v>
      </c>
      <c r="B205">
        <v>125000</v>
      </c>
      <c r="C205" s="8">
        <f t="shared" si="31"/>
        <v>125000</v>
      </c>
      <c r="E205" s="8">
        <f t="shared" si="30"/>
        <v>125000</v>
      </c>
      <c r="J205" s="14">
        <f t="shared" si="33"/>
        <v>125000</v>
      </c>
      <c r="K205" s="14">
        <f t="shared" si="32"/>
        <v>50943.751952383107</v>
      </c>
      <c r="N205" s="23">
        <f t="shared" si="29"/>
        <v>74056.248047616886</v>
      </c>
      <c r="P205" s="31"/>
    </row>
    <row r="206" spans="1:16" x14ac:dyDescent="0.25">
      <c r="A206" s="7">
        <v>50740</v>
      </c>
      <c r="B206">
        <v>125000</v>
      </c>
      <c r="C206" s="8">
        <f t="shared" si="31"/>
        <v>125000</v>
      </c>
      <c r="E206" s="8">
        <f t="shared" si="30"/>
        <v>125000</v>
      </c>
      <c r="J206" s="14">
        <f t="shared" si="33"/>
        <v>125000</v>
      </c>
      <c r="K206" s="14">
        <f t="shared" si="32"/>
        <v>50943.751952383107</v>
      </c>
      <c r="N206" s="23">
        <f t="shared" si="29"/>
        <v>74056.248047616886</v>
      </c>
      <c r="P206" s="31"/>
    </row>
    <row r="207" spans="1:16" x14ac:dyDescent="0.25">
      <c r="A207" s="7">
        <v>50771</v>
      </c>
      <c r="B207">
        <v>125000</v>
      </c>
      <c r="C207" s="8">
        <f t="shared" si="31"/>
        <v>125000</v>
      </c>
      <c r="E207" s="8">
        <f t="shared" si="30"/>
        <v>125000</v>
      </c>
      <c r="J207" s="14">
        <f t="shared" si="33"/>
        <v>125000</v>
      </c>
      <c r="K207" s="14">
        <f t="shared" si="32"/>
        <v>50943.751952383107</v>
      </c>
      <c r="N207" s="23">
        <f t="shared" si="29"/>
        <v>74056.248047616886</v>
      </c>
      <c r="P207" s="31"/>
    </row>
    <row r="208" spans="1:16" x14ac:dyDescent="0.25">
      <c r="A208" s="7">
        <v>50802</v>
      </c>
      <c r="B208">
        <v>125000</v>
      </c>
      <c r="C208" s="8">
        <f t="shared" si="31"/>
        <v>125000</v>
      </c>
      <c r="E208" s="8">
        <f t="shared" si="30"/>
        <v>125000</v>
      </c>
      <c r="J208" s="14">
        <f t="shared" si="33"/>
        <v>125000</v>
      </c>
      <c r="K208" s="14">
        <f t="shared" si="32"/>
        <v>50943.751952383107</v>
      </c>
      <c r="N208" s="23">
        <f t="shared" si="29"/>
        <v>74056.248047616886</v>
      </c>
      <c r="P208" s="31"/>
    </row>
    <row r="209" spans="1:16" x14ac:dyDescent="0.25">
      <c r="A209" s="7">
        <v>50830</v>
      </c>
      <c r="B209">
        <v>125000</v>
      </c>
      <c r="C209" s="8">
        <f t="shared" si="31"/>
        <v>125000</v>
      </c>
      <c r="E209" s="8">
        <f t="shared" si="30"/>
        <v>125000</v>
      </c>
      <c r="J209" s="14">
        <f t="shared" si="33"/>
        <v>125000</v>
      </c>
      <c r="K209" s="14">
        <f t="shared" si="32"/>
        <v>50943.751952383107</v>
      </c>
      <c r="N209" s="23">
        <f t="shared" si="29"/>
        <v>74056.248047616886</v>
      </c>
      <c r="P209" s="31"/>
    </row>
    <row r="210" spans="1:16" x14ac:dyDescent="0.25">
      <c r="A210" s="7">
        <v>50861</v>
      </c>
      <c r="B210">
        <v>125000</v>
      </c>
      <c r="C210" s="8">
        <f t="shared" si="31"/>
        <v>125000</v>
      </c>
      <c r="E210" s="8">
        <f t="shared" si="30"/>
        <v>125000</v>
      </c>
      <c r="J210" s="14">
        <f t="shared" si="33"/>
        <v>125000</v>
      </c>
      <c r="K210" s="14">
        <f t="shared" si="32"/>
        <v>50943.751952383107</v>
      </c>
      <c r="N210" s="23">
        <f t="shared" si="29"/>
        <v>74056.248047616886</v>
      </c>
      <c r="P210" s="31"/>
    </row>
    <row r="211" spans="1:16" x14ac:dyDescent="0.25">
      <c r="A211" s="7">
        <v>50891</v>
      </c>
      <c r="B211">
        <v>125000</v>
      </c>
      <c r="C211" s="8">
        <f t="shared" si="31"/>
        <v>125000</v>
      </c>
      <c r="E211" s="8">
        <f t="shared" si="30"/>
        <v>125000</v>
      </c>
      <c r="J211" s="14">
        <f t="shared" si="33"/>
        <v>125000</v>
      </c>
      <c r="K211" s="14">
        <f t="shared" si="32"/>
        <v>50943.751952383107</v>
      </c>
      <c r="N211" s="23">
        <f t="shared" si="29"/>
        <v>74056.248047616886</v>
      </c>
      <c r="P211" s="31"/>
    </row>
    <row r="212" spans="1:16" x14ac:dyDescent="0.25">
      <c r="A212" s="7">
        <v>50922</v>
      </c>
      <c r="B212">
        <v>125000</v>
      </c>
      <c r="C212" s="8">
        <f t="shared" si="31"/>
        <v>125000</v>
      </c>
      <c r="E212" s="8">
        <f t="shared" si="30"/>
        <v>125000</v>
      </c>
      <c r="J212" s="14">
        <f t="shared" si="33"/>
        <v>125000</v>
      </c>
      <c r="K212" s="14">
        <f t="shared" si="32"/>
        <v>50943.751952383107</v>
      </c>
      <c r="N212" s="23">
        <f t="shared" si="29"/>
        <v>74056.248047616886</v>
      </c>
      <c r="P212" s="31"/>
    </row>
    <row r="213" spans="1:16" x14ac:dyDescent="0.25">
      <c r="A213" s="7">
        <v>50952</v>
      </c>
      <c r="B213">
        <v>125000</v>
      </c>
      <c r="C213" s="8">
        <f t="shared" si="31"/>
        <v>125000</v>
      </c>
      <c r="E213" s="8">
        <f t="shared" si="30"/>
        <v>125000</v>
      </c>
      <c r="J213" s="14">
        <f t="shared" si="33"/>
        <v>125000</v>
      </c>
      <c r="K213" s="14">
        <f t="shared" si="32"/>
        <v>50943.751952383107</v>
      </c>
      <c r="N213" s="23">
        <f t="shared" si="29"/>
        <v>74056.248047616886</v>
      </c>
      <c r="P213" s="31"/>
    </row>
    <row r="214" spans="1:16" x14ac:dyDescent="0.25">
      <c r="A214" s="7">
        <v>50983</v>
      </c>
      <c r="B214">
        <v>125000</v>
      </c>
      <c r="C214" s="8">
        <f t="shared" si="31"/>
        <v>125000</v>
      </c>
      <c r="E214" s="8">
        <f t="shared" si="30"/>
        <v>125000</v>
      </c>
      <c r="J214" s="14">
        <f t="shared" si="33"/>
        <v>125000</v>
      </c>
      <c r="K214" s="14">
        <f t="shared" si="32"/>
        <v>50943.751952383107</v>
      </c>
      <c r="N214" s="23">
        <f t="shared" si="29"/>
        <v>74056.248047616886</v>
      </c>
      <c r="P214" s="31"/>
    </row>
    <row r="215" spans="1:16" x14ac:dyDescent="0.25">
      <c r="A215" s="7">
        <v>51014</v>
      </c>
      <c r="B215">
        <v>125000</v>
      </c>
      <c r="C215" s="8">
        <f t="shared" si="31"/>
        <v>125000</v>
      </c>
      <c r="E215" s="8">
        <f t="shared" si="30"/>
        <v>125000</v>
      </c>
      <c r="J215" s="14">
        <f t="shared" si="33"/>
        <v>125000</v>
      </c>
      <c r="K215" s="14">
        <f t="shared" si="32"/>
        <v>50943.751952383107</v>
      </c>
      <c r="N215" s="23">
        <f t="shared" si="29"/>
        <v>74056.248047616886</v>
      </c>
      <c r="P215" s="31"/>
    </row>
    <row r="216" spans="1:16" x14ac:dyDescent="0.25">
      <c r="A216" s="7">
        <v>51044</v>
      </c>
      <c r="B216">
        <v>125000</v>
      </c>
      <c r="C216" s="8">
        <f t="shared" si="31"/>
        <v>125000</v>
      </c>
      <c r="E216" s="8">
        <f t="shared" si="30"/>
        <v>125000</v>
      </c>
      <c r="J216" s="14">
        <f t="shared" si="33"/>
        <v>125000</v>
      </c>
      <c r="K216" s="14">
        <f t="shared" si="32"/>
        <v>50943.751952383107</v>
      </c>
      <c r="N216" s="23">
        <f t="shared" si="29"/>
        <v>74056.248047616886</v>
      </c>
      <c r="P216" s="31"/>
    </row>
    <row r="217" spans="1:16" x14ac:dyDescent="0.25">
      <c r="A217" s="7">
        <v>51075</v>
      </c>
      <c r="B217">
        <v>125000</v>
      </c>
      <c r="C217" s="8">
        <f t="shared" si="31"/>
        <v>125000</v>
      </c>
      <c r="E217" s="8">
        <f t="shared" si="30"/>
        <v>125000</v>
      </c>
      <c r="J217" s="14">
        <f t="shared" si="33"/>
        <v>125000</v>
      </c>
      <c r="K217" s="14">
        <f t="shared" si="32"/>
        <v>50943.751952383107</v>
      </c>
      <c r="N217" s="23">
        <f t="shared" ref="N217:N267" si="34">J217-K217</f>
        <v>74056.248047616886</v>
      </c>
      <c r="P217" s="31"/>
    </row>
    <row r="218" spans="1:16" x14ac:dyDescent="0.25">
      <c r="A218" s="7">
        <v>51105</v>
      </c>
      <c r="B218">
        <v>125000</v>
      </c>
      <c r="C218" s="8">
        <f t="shared" si="31"/>
        <v>125000</v>
      </c>
      <c r="E218" s="8">
        <f t="shared" ref="E218:E267" si="35">B218-D218</f>
        <v>125000</v>
      </c>
      <c r="J218" s="14">
        <f t="shared" si="33"/>
        <v>125000</v>
      </c>
      <c r="K218" s="14">
        <f t="shared" si="32"/>
        <v>50943.751952383107</v>
      </c>
      <c r="N218" s="23">
        <f t="shared" si="34"/>
        <v>74056.248047616886</v>
      </c>
      <c r="P218" s="31"/>
    </row>
    <row r="219" spans="1:16" x14ac:dyDescent="0.25">
      <c r="A219" s="7">
        <v>51136</v>
      </c>
      <c r="B219">
        <v>125000</v>
      </c>
      <c r="C219" s="8">
        <f t="shared" ref="C219:C267" si="36">C218*(1+$F$17)</f>
        <v>125000</v>
      </c>
      <c r="E219" s="8">
        <f t="shared" si="35"/>
        <v>125000</v>
      </c>
      <c r="J219" s="14">
        <f t="shared" si="33"/>
        <v>125000</v>
      </c>
      <c r="K219" s="14">
        <f t="shared" ref="K219:K267" si="37">$T$13</f>
        <v>50943.751952383107</v>
      </c>
      <c r="N219" s="23">
        <f t="shared" si="34"/>
        <v>74056.248047616886</v>
      </c>
      <c r="P219" s="31"/>
    </row>
    <row r="220" spans="1:16" x14ac:dyDescent="0.25">
      <c r="A220" s="7">
        <v>51167</v>
      </c>
      <c r="B220">
        <v>125000</v>
      </c>
      <c r="C220" s="8">
        <f t="shared" si="36"/>
        <v>125000</v>
      </c>
      <c r="E220" s="8">
        <f t="shared" si="35"/>
        <v>125000</v>
      </c>
      <c r="J220" s="14">
        <f t="shared" si="33"/>
        <v>125000</v>
      </c>
      <c r="K220" s="14">
        <f t="shared" si="37"/>
        <v>50943.751952383107</v>
      </c>
      <c r="N220" s="23">
        <f t="shared" si="34"/>
        <v>74056.248047616886</v>
      </c>
      <c r="P220" s="31"/>
    </row>
    <row r="221" spans="1:16" x14ac:dyDescent="0.25">
      <c r="A221" s="7">
        <v>51196</v>
      </c>
      <c r="B221">
        <v>125000</v>
      </c>
      <c r="C221" s="8">
        <f t="shared" si="36"/>
        <v>125000</v>
      </c>
      <c r="E221" s="8">
        <f t="shared" si="35"/>
        <v>125000</v>
      </c>
      <c r="J221" s="14">
        <f t="shared" si="33"/>
        <v>125000</v>
      </c>
      <c r="K221" s="14">
        <f t="shared" si="37"/>
        <v>50943.751952383107</v>
      </c>
      <c r="N221" s="23">
        <f t="shared" si="34"/>
        <v>74056.248047616886</v>
      </c>
      <c r="P221" s="31"/>
    </row>
    <row r="222" spans="1:16" x14ac:dyDescent="0.25">
      <c r="A222" s="7">
        <v>51227</v>
      </c>
      <c r="B222">
        <v>125000</v>
      </c>
      <c r="C222" s="8">
        <f t="shared" si="36"/>
        <v>125000</v>
      </c>
      <c r="E222" s="8">
        <f t="shared" si="35"/>
        <v>125000</v>
      </c>
      <c r="J222" s="14">
        <f t="shared" si="33"/>
        <v>125000</v>
      </c>
      <c r="K222" s="14">
        <f t="shared" si="37"/>
        <v>50943.751952383107</v>
      </c>
      <c r="N222" s="23">
        <f t="shared" si="34"/>
        <v>74056.248047616886</v>
      </c>
      <c r="P222" s="31"/>
    </row>
    <row r="223" spans="1:16" x14ac:dyDescent="0.25">
      <c r="A223" s="7">
        <v>51257</v>
      </c>
      <c r="B223">
        <v>125000</v>
      </c>
      <c r="C223" s="8">
        <f t="shared" si="36"/>
        <v>125000</v>
      </c>
      <c r="E223" s="8">
        <f t="shared" si="35"/>
        <v>125000</v>
      </c>
      <c r="J223" s="14">
        <f t="shared" si="33"/>
        <v>125000</v>
      </c>
      <c r="K223" s="14">
        <f t="shared" si="37"/>
        <v>50943.751952383107</v>
      </c>
      <c r="N223" s="23">
        <f t="shared" si="34"/>
        <v>74056.248047616886</v>
      </c>
      <c r="P223" s="31"/>
    </row>
    <row r="224" spans="1:16" x14ac:dyDescent="0.25">
      <c r="A224" s="7">
        <v>51288</v>
      </c>
      <c r="B224">
        <v>125000</v>
      </c>
      <c r="C224" s="8">
        <f t="shared" si="36"/>
        <v>125000</v>
      </c>
      <c r="E224" s="8">
        <f t="shared" si="35"/>
        <v>125000</v>
      </c>
      <c r="J224" s="14">
        <f t="shared" si="33"/>
        <v>125000</v>
      </c>
      <c r="K224" s="14">
        <f t="shared" si="37"/>
        <v>50943.751952383107</v>
      </c>
      <c r="N224" s="23">
        <f t="shared" si="34"/>
        <v>74056.248047616886</v>
      </c>
      <c r="P224" s="31"/>
    </row>
    <row r="225" spans="1:16" x14ac:dyDescent="0.25">
      <c r="A225" s="7">
        <v>51318</v>
      </c>
      <c r="B225">
        <v>125000</v>
      </c>
      <c r="C225" s="8">
        <f t="shared" si="36"/>
        <v>125000</v>
      </c>
      <c r="E225" s="8">
        <f t="shared" si="35"/>
        <v>125000</v>
      </c>
      <c r="J225" s="14">
        <f t="shared" si="33"/>
        <v>125000</v>
      </c>
      <c r="K225" s="14">
        <f t="shared" si="37"/>
        <v>50943.751952383107</v>
      </c>
      <c r="N225" s="23">
        <f t="shared" si="34"/>
        <v>74056.248047616886</v>
      </c>
      <c r="P225" s="31"/>
    </row>
    <row r="226" spans="1:16" x14ac:dyDescent="0.25">
      <c r="A226" s="7">
        <v>51349</v>
      </c>
      <c r="B226">
        <v>125000</v>
      </c>
      <c r="C226" s="8">
        <f t="shared" si="36"/>
        <v>125000</v>
      </c>
      <c r="E226" s="8">
        <f t="shared" si="35"/>
        <v>125000</v>
      </c>
      <c r="J226" s="14">
        <f t="shared" si="33"/>
        <v>125000</v>
      </c>
      <c r="K226" s="14">
        <f t="shared" si="37"/>
        <v>50943.751952383107</v>
      </c>
      <c r="N226" s="23">
        <f t="shared" si="34"/>
        <v>74056.248047616886</v>
      </c>
      <c r="P226" s="31"/>
    </row>
    <row r="227" spans="1:16" x14ac:dyDescent="0.25">
      <c r="A227" s="7">
        <v>51380</v>
      </c>
      <c r="B227">
        <v>125000</v>
      </c>
      <c r="C227" s="8">
        <f t="shared" si="36"/>
        <v>125000</v>
      </c>
      <c r="E227" s="8">
        <f t="shared" si="35"/>
        <v>125000</v>
      </c>
      <c r="J227" s="14">
        <f t="shared" si="33"/>
        <v>125000</v>
      </c>
      <c r="K227" s="14">
        <f t="shared" si="37"/>
        <v>50943.751952383107</v>
      </c>
      <c r="N227" s="23">
        <f t="shared" si="34"/>
        <v>74056.248047616886</v>
      </c>
      <c r="P227" s="31"/>
    </row>
    <row r="228" spans="1:16" x14ac:dyDescent="0.25">
      <c r="A228" s="7">
        <v>51410</v>
      </c>
      <c r="B228">
        <v>125000</v>
      </c>
      <c r="C228" s="8">
        <f t="shared" si="36"/>
        <v>125000</v>
      </c>
      <c r="E228" s="8">
        <f t="shared" si="35"/>
        <v>125000</v>
      </c>
      <c r="J228" s="14">
        <f t="shared" si="33"/>
        <v>125000</v>
      </c>
      <c r="K228" s="14">
        <f t="shared" si="37"/>
        <v>50943.751952383107</v>
      </c>
      <c r="N228" s="23">
        <f t="shared" si="34"/>
        <v>74056.248047616886</v>
      </c>
      <c r="P228" s="31"/>
    </row>
    <row r="229" spans="1:16" x14ac:dyDescent="0.25">
      <c r="A229" s="7">
        <v>51441</v>
      </c>
      <c r="B229">
        <v>125000</v>
      </c>
      <c r="C229" s="8">
        <f t="shared" si="36"/>
        <v>125000</v>
      </c>
      <c r="E229" s="8">
        <f t="shared" si="35"/>
        <v>125000</v>
      </c>
      <c r="J229" s="14">
        <f t="shared" si="33"/>
        <v>125000</v>
      </c>
      <c r="K229" s="14">
        <f t="shared" si="37"/>
        <v>50943.751952383107</v>
      </c>
      <c r="N229" s="23">
        <f t="shared" si="34"/>
        <v>74056.248047616886</v>
      </c>
      <c r="P229" s="31"/>
    </row>
    <row r="230" spans="1:16" x14ac:dyDescent="0.25">
      <c r="A230" s="7">
        <v>51471</v>
      </c>
      <c r="B230">
        <v>125000</v>
      </c>
      <c r="C230" s="8">
        <f t="shared" si="36"/>
        <v>125000</v>
      </c>
      <c r="E230" s="8">
        <f t="shared" si="35"/>
        <v>125000</v>
      </c>
      <c r="J230" s="14">
        <f t="shared" si="33"/>
        <v>125000</v>
      </c>
      <c r="K230" s="14">
        <f t="shared" si="37"/>
        <v>50943.751952383107</v>
      </c>
      <c r="N230" s="23">
        <f t="shared" si="34"/>
        <v>74056.248047616886</v>
      </c>
      <c r="P230" s="31"/>
    </row>
    <row r="231" spans="1:16" x14ac:dyDescent="0.25">
      <c r="A231" s="7">
        <v>51502</v>
      </c>
      <c r="B231">
        <v>125000</v>
      </c>
      <c r="C231" s="8">
        <f t="shared" si="36"/>
        <v>125000</v>
      </c>
      <c r="E231" s="8">
        <f t="shared" si="35"/>
        <v>125000</v>
      </c>
      <c r="J231" s="14">
        <f t="shared" si="33"/>
        <v>125000</v>
      </c>
      <c r="K231" s="14">
        <f t="shared" si="37"/>
        <v>50943.751952383107</v>
      </c>
      <c r="N231" s="23">
        <f t="shared" si="34"/>
        <v>74056.248047616886</v>
      </c>
      <c r="P231" s="31"/>
    </row>
    <row r="232" spans="1:16" x14ac:dyDescent="0.25">
      <c r="A232" s="7">
        <v>51533</v>
      </c>
      <c r="B232">
        <v>125000</v>
      </c>
      <c r="C232" s="8">
        <f t="shared" si="36"/>
        <v>125000</v>
      </c>
      <c r="E232" s="8">
        <f t="shared" si="35"/>
        <v>125000</v>
      </c>
      <c r="J232" s="14">
        <f t="shared" si="33"/>
        <v>125000</v>
      </c>
      <c r="K232" s="14">
        <f t="shared" si="37"/>
        <v>50943.751952383107</v>
      </c>
      <c r="N232" s="23">
        <f t="shared" si="34"/>
        <v>74056.248047616886</v>
      </c>
      <c r="P232" s="31"/>
    </row>
    <row r="233" spans="1:16" x14ac:dyDescent="0.25">
      <c r="A233" s="7">
        <v>51561</v>
      </c>
      <c r="B233">
        <v>125000</v>
      </c>
      <c r="C233" s="8">
        <f t="shared" si="36"/>
        <v>125000</v>
      </c>
      <c r="E233" s="8">
        <f t="shared" si="35"/>
        <v>125000</v>
      </c>
      <c r="J233" s="14">
        <f t="shared" si="33"/>
        <v>125000</v>
      </c>
      <c r="K233" s="14">
        <f t="shared" si="37"/>
        <v>50943.751952383107</v>
      </c>
      <c r="N233" s="23">
        <f t="shared" si="34"/>
        <v>74056.248047616886</v>
      </c>
      <c r="P233" s="31"/>
    </row>
    <row r="234" spans="1:16" x14ac:dyDescent="0.25">
      <c r="A234" s="7">
        <v>51592</v>
      </c>
      <c r="B234">
        <v>125000</v>
      </c>
      <c r="C234" s="8">
        <f t="shared" si="36"/>
        <v>125000</v>
      </c>
      <c r="E234" s="8">
        <f t="shared" si="35"/>
        <v>125000</v>
      </c>
      <c r="J234" s="14">
        <f t="shared" si="33"/>
        <v>125000</v>
      </c>
      <c r="K234" s="14">
        <f t="shared" si="37"/>
        <v>50943.751952383107</v>
      </c>
      <c r="N234" s="23">
        <f t="shared" si="34"/>
        <v>74056.248047616886</v>
      </c>
      <c r="P234" s="31"/>
    </row>
    <row r="235" spans="1:16" x14ac:dyDescent="0.25">
      <c r="A235" s="7">
        <v>51622</v>
      </c>
      <c r="B235">
        <v>125000</v>
      </c>
      <c r="C235" s="8">
        <f t="shared" si="36"/>
        <v>125000</v>
      </c>
      <c r="E235" s="8">
        <f t="shared" si="35"/>
        <v>125000</v>
      </c>
      <c r="J235" s="14">
        <f t="shared" ref="J235:J267" si="38">E235</f>
        <v>125000</v>
      </c>
      <c r="K235" s="14">
        <f t="shared" si="37"/>
        <v>50943.751952383107</v>
      </c>
      <c r="N235" s="23">
        <f t="shared" si="34"/>
        <v>74056.248047616886</v>
      </c>
      <c r="P235" s="31"/>
    </row>
    <row r="236" spans="1:16" x14ac:dyDescent="0.25">
      <c r="A236" s="7">
        <v>51653</v>
      </c>
      <c r="B236">
        <v>125000</v>
      </c>
      <c r="C236" s="8">
        <f t="shared" si="36"/>
        <v>125000</v>
      </c>
      <c r="E236" s="8">
        <f t="shared" si="35"/>
        <v>125000</v>
      </c>
      <c r="J236" s="14">
        <f t="shared" si="38"/>
        <v>125000</v>
      </c>
      <c r="K236" s="14">
        <f t="shared" si="37"/>
        <v>50943.751952383107</v>
      </c>
      <c r="N236" s="23">
        <f t="shared" si="34"/>
        <v>74056.248047616886</v>
      </c>
      <c r="P236" s="31"/>
    </row>
    <row r="237" spans="1:16" x14ac:dyDescent="0.25">
      <c r="A237" s="7">
        <v>51683</v>
      </c>
      <c r="B237">
        <v>125000</v>
      </c>
      <c r="C237" s="8">
        <f t="shared" si="36"/>
        <v>125000</v>
      </c>
      <c r="E237" s="8">
        <f t="shared" si="35"/>
        <v>125000</v>
      </c>
      <c r="J237" s="14">
        <f t="shared" si="38"/>
        <v>125000</v>
      </c>
      <c r="K237" s="14">
        <f t="shared" si="37"/>
        <v>50943.751952383107</v>
      </c>
      <c r="N237" s="23">
        <f t="shared" si="34"/>
        <v>74056.248047616886</v>
      </c>
      <c r="P237" s="31"/>
    </row>
    <row r="238" spans="1:16" x14ac:dyDescent="0.25">
      <c r="A238" s="7">
        <v>51714</v>
      </c>
      <c r="B238">
        <v>125000</v>
      </c>
      <c r="C238" s="8">
        <f t="shared" si="36"/>
        <v>125000</v>
      </c>
      <c r="E238" s="8">
        <f t="shared" si="35"/>
        <v>125000</v>
      </c>
      <c r="J238" s="14">
        <f t="shared" si="38"/>
        <v>125000</v>
      </c>
      <c r="K238" s="14">
        <f t="shared" si="37"/>
        <v>50943.751952383107</v>
      </c>
      <c r="N238" s="23">
        <f t="shared" si="34"/>
        <v>74056.248047616886</v>
      </c>
      <c r="P238" s="31"/>
    </row>
    <row r="239" spans="1:16" x14ac:dyDescent="0.25">
      <c r="A239" s="7">
        <v>51745</v>
      </c>
      <c r="B239">
        <v>125000</v>
      </c>
      <c r="C239" s="8">
        <f t="shared" si="36"/>
        <v>125000</v>
      </c>
      <c r="E239" s="8">
        <f t="shared" si="35"/>
        <v>125000</v>
      </c>
      <c r="J239" s="14">
        <f t="shared" si="38"/>
        <v>125000</v>
      </c>
      <c r="K239" s="14">
        <f t="shared" si="37"/>
        <v>50943.751952383107</v>
      </c>
      <c r="N239" s="23">
        <f t="shared" si="34"/>
        <v>74056.248047616886</v>
      </c>
      <c r="P239" s="31"/>
    </row>
    <row r="240" spans="1:16" x14ac:dyDescent="0.25">
      <c r="A240" s="7">
        <v>51775</v>
      </c>
      <c r="B240">
        <v>125000</v>
      </c>
      <c r="C240" s="8">
        <f t="shared" si="36"/>
        <v>125000</v>
      </c>
      <c r="E240" s="8">
        <f t="shared" si="35"/>
        <v>125000</v>
      </c>
      <c r="J240" s="14">
        <f t="shared" si="38"/>
        <v>125000</v>
      </c>
      <c r="K240" s="14">
        <f t="shared" si="37"/>
        <v>50943.751952383107</v>
      </c>
      <c r="N240" s="23">
        <f t="shared" si="34"/>
        <v>74056.248047616886</v>
      </c>
      <c r="P240" s="31"/>
    </row>
    <row r="241" spans="1:16" x14ac:dyDescent="0.25">
      <c r="A241" s="7">
        <v>51806</v>
      </c>
      <c r="B241">
        <v>125000</v>
      </c>
      <c r="C241" s="8">
        <f t="shared" si="36"/>
        <v>125000</v>
      </c>
      <c r="E241" s="8">
        <f t="shared" si="35"/>
        <v>125000</v>
      </c>
      <c r="J241" s="14">
        <f t="shared" si="38"/>
        <v>125000</v>
      </c>
      <c r="K241" s="14">
        <f t="shared" si="37"/>
        <v>50943.751952383107</v>
      </c>
      <c r="N241" s="23">
        <f t="shared" si="34"/>
        <v>74056.248047616886</v>
      </c>
      <c r="P241" s="31"/>
    </row>
    <row r="242" spans="1:16" x14ac:dyDescent="0.25">
      <c r="A242" s="7">
        <v>51836</v>
      </c>
      <c r="B242">
        <v>125000</v>
      </c>
      <c r="C242" s="8">
        <f t="shared" si="36"/>
        <v>125000</v>
      </c>
      <c r="E242" s="8">
        <f t="shared" si="35"/>
        <v>125000</v>
      </c>
      <c r="J242" s="14">
        <f t="shared" si="38"/>
        <v>125000</v>
      </c>
      <c r="K242" s="14">
        <f t="shared" si="37"/>
        <v>50943.751952383107</v>
      </c>
      <c r="N242" s="23">
        <f t="shared" si="34"/>
        <v>74056.248047616886</v>
      </c>
      <c r="P242" s="31"/>
    </row>
    <row r="243" spans="1:16" x14ac:dyDescent="0.25">
      <c r="A243" s="7">
        <v>51867</v>
      </c>
      <c r="B243">
        <v>125000</v>
      </c>
      <c r="C243" s="8">
        <f t="shared" si="36"/>
        <v>125000</v>
      </c>
      <c r="E243" s="8">
        <f t="shared" si="35"/>
        <v>125000</v>
      </c>
      <c r="J243" s="14">
        <f t="shared" si="38"/>
        <v>125000</v>
      </c>
      <c r="K243" s="14">
        <f t="shared" si="37"/>
        <v>50943.751952383107</v>
      </c>
      <c r="N243" s="23">
        <f t="shared" si="34"/>
        <v>74056.248047616886</v>
      </c>
      <c r="P243" s="31"/>
    </row>
    <row r="244" spans="1:16" x14ac:dyDescent="0.25">
      <c r="A244" s="7">
        <v>51898</v>
      </c>
      <c r="B244">
        <v>125000</v>
      </c>
      <c r="C244" s="8">
        <f t="shared" si="36"/>
        <v>125000</v>
      </c>
      <c r="E244" s="8">
        <f t="shared" si="35"/>
        <v>125000</v>
      </c>
      <c r="J244" s="14">
        <f t="shared" si="38"/>
        <v>125000</v>
      </c>
      <c r="K244" s="14">
        <f t="shared" si="37"/>
        <v>50943.751952383107</v>
      </c>
      <c r="N244" s="23">
        <f t="shared" si="34"/>
        <v>74056.248047616886</v>
      </c>
      <c r="P244" s="31"/>
    </row>
    <row r="245" spans="1:16" x14ac:dyDescent="0.25">
      <c r="A245" s="7">
        <v>51926</v>
      </c>
      <c r="B245">
        <v>125000</v>
      </c>
      <c r="C245" s="8">
        <f t="shared" si="36"/>
        <v>125000</v>
      </c>
      <c r="E245" s="8">
        <f t="shared" si="35"/>
        <v>125000</v>
      </c>
      <c r="J245" s="14">
        <f t="shared" si="38"/>
        <v>125000</v>
      </c>
      <c r="K245" s="14">
        <f t="shared" si="37"/>
        <v>50943.751952383107</v>
      </c>
      <c r="N245" s="23">
        <f t="shared" si="34"/>
        <v>74056.248047616886</v>
      </c>
      <c r="P245" s="31"/>
    </row>
    <row r="246" spans="1:16" x14ac:dyDescent="0.25">
      <c r="A246" s="7">
        <v>51957</v>
      </c>
      <c r="B246">
        <v>125000</v>
      </c>
      <c r="C246" s="8">
        <f t="shared" si="36"/>
        <v>125000</v>
      </c>
      <c r="E246" s="8">
        <f t="shared" si="35"/>
        <v>125000</v>
      </c>
      <c r="J246" s="14">
        <f t="shared" si="38"/>
        <v>125000</v>
      </c>
      <c r="K246" s="14">
        <f t="shared" si="37"/>
        <v>50943.751952383107</v>
      </c>
      <c r="N246" s="23">
        <f t="shared" si="34"/>
        <v>74056.248047616886</v>
      </c>
      <c r="P246" s="31"/>
    </row>
    <row r="247" spans="1:16" x14ac:dyDescent="0.25">
      <c r="A247" s="7">
        <v>51987</v>
      </c>
      <c r="B247">
        <v>125000</v>
      </c>
      <c r="C247" s="8">
        <f t="shared" si="36"/>
        <v>125000</v>
      </c>
      <c r="E247" s="8">
        <f t="shared" si="35"/>
        <v>125000</v>
      </c>
      <c r="J247" s="14">
        <f t="shared" si="38"/>
        <v>125000</v>
      </c>
      <c r="K247" s="14">
        <f t="shared" si="37"/>
        <v>50943.751952383107</v>
      </c>
      <c r="N247" s="23">
        <f t="shared" si="34"/>
        <v>74056.248047616886</v>
      </c>
      <c r="P247" s="31"/>
    </row>
    <row r="248" spans="1:16" x14ac:dyDescent="0.25">
      <c r="A248" s="7">
        <v>52018</v>
      </c>
      <c r="B248">
        <v>125000</v>
      </c>
      <c r="C248" s="8">
        <f t="shared" si="36"/>
        <v>125000</v>
      </c>
      <c r="E248" s="8">
        <f t="shared" si="35"/>
        <v>125000</v>
      </c>
      <c r="J248" s="14">
        <f t="shared" si="38"/>
        <v>125000</v>
      </c>
      <c r="K248" s="14">
        <f t="shared" si="37"/>
        <v>50943.751952383107</v>
      </c>
      <c r="N248" s="23">
        <f t="shared" si="34"/>
        <v>74056.248047616886</v>
      </c>
      <c r="P248" s="31"/>
    </row>
    <row r="249" spans="1:16" x14ac:dyDescent="0.25">
      <c r="A249" s="7">
        <v>52048</v>
      </c>
      <c r="B249">
        <v>125000</v>
      </c>
      <c r="C249" s="8">
        <f t="shared" si="36"/>
        <v>125000</v>
      </c>
      <c r="E249" s="8">
        <f t="shared" si="35"/>
        <v>125000</v>
      </c>
      <c r="J249" s="14">
        <f t="shared" si="38"/>
        <v>125000</v>
      </c>
      <c r="K249" s="14">
        <f t="shared" si="37"/>
        <v>50943.751952383107</v>
      </c>
      <c r="N249" s="23">
        <f t="shared" si="34"/>
        <v>74056.248047616886</v>
      </c>
      <c r="P249" s="31"/>
    </row>
    <row r="250" spans="1:16" x14ac:dyDescent="0.25">
      <c r="A250" s="7">
        <v>52079</v>
      </c>
      <c r="B250">
        <v>125000</v>
      </c>
      <c r="C250" s="8">
        <f t="shared" si="36"/>
        <v>125000</v>
      </c>
      <c r="E250" s="8">
        <f t="shared" si="35"/>
        <v>125000</v>
      </c>
      <c r="J250" s="14">
        <f t="shared" si="38"/>
        <v>125000</v>
      </c>
      <c r="K250" s="14">
        <f t="shared" si="37"/>
        <v>50943.751952383107</v>
      </c>
      <c r="N250" s="23">
        <f t="shared" si="34"/>
        <v>74056.248047616886</v>
      </c>
      <c r="P250" s="31"/>
    </row>
    <row r="251" spans="1:16" x14ac:dyDescent="0.25">
      <c r="A251" s="7">
        <v>52110</v>
      </c>
      <c r="B251">
        <v>125000</v>
      </c>
      <c r="C251" s="8">
        <f t="shared" si="36"/>
        <v>125000</v>
      </c>
      <c r="E251" s="8">
        <f t="shared" si="35"/>
        <v>125000</v>
      </c>
      <c r="J251" s="14">
        <f t="shared" si="38"/>
        <v>125000</v>
      </c>
      <c r="K251" s="14">
        <f t="shared" si="37"/>
        <v>50943.751952383107</v>
      </c>
      <c r="N251" s="23">
        <f t="shared" si="34"/>
        <v>74056.248047616886</v>
      </c>
      <c r="P251" s="31"/>
    </row>
    <row r="252" spans="1:16" x14ac:dyDescent="0.25">
      <c r="A252" s="7">
        <v>52140</v>
      </c>
      <c r="B252">
        <v>125000</v>
      </c>
      <c r="C252" s="8">
        <f t="shared" si="36"/>
        <v>125000</v>
      </c>
      <c r="E252" s="8">
        <f t="shared" si="35"/>
        <v>125000</v>
      </c>
      <c r="J252" s="14">
        <f t="shared" si="38"/>
        <v>125000</v>
      </c>
      <c r="K252" s="14">
        <f t="shared" si="37"/>
        <v>50943.751952383107</v>
      </c>
      <c r="N252" s="23">
        <f t="shared" si="34"/>
        <v>74056.248047616886</v>
      </c>
      <c r="P252" s="31"/>
    </row>
    <row r="253" spans="1:16" x14ac:dyDescent="0.25">
      <c r="A253" s="7">
        <v>52171</v>
      </c>
      <c r="B253">
        <v>125000</v>
      </c>
      <c r="C253" s="8">
        <f t="shared" si="36"/>
        <v>125000</v>
      </c>
      <c r="E253" s="8">
        <f t="shared" si="35"/>
        <v>125000</v>
      </c>
      <c r="J253" s="14">
        <f t="shared" si="38"/>
        <v>125000</v>
      </c>
      <c r="K253" s="14">
        <f t="shared" si="37"/>
        <v>50943.751952383107</v>
      </c>
      <c r="N253" s="23">
        <f t="shared" si="34"/>
        <v>74056.248047616886</v>
      </c>
      <c r="P253" s="31"/>
    </row>
    <row r="254" spans="1:16" x14ac:dyDescent="0.25">
      <c r="A254" s="7">
        <v>52201</v>
      </c>
      <c r="B254">
        <v>125000</v>
      </c>
      <c r="C254" s="8">
        <f t="shared" si="36"/>
        <v>125000</v>
      </c>
      <c r="E254" s="8">
        <f t="shared" si="35"/>
        <v>125000</v>
      </c>
      <c r="J254" s="14">
        <f t="shared" si="38"/>
        <v>125000</v>
      </c>
      <c r="K254" s="14">
        <f t="shared" si="37"/>
        <v>50943.751952383107</v>
      </c>
      <c r="N254" s="23">
        <f t="shared" si="34"/>
        <v>74056.248047616886</v>
      </c>
      <c r="P254" s="31"/>
    </row>
    <row r="255" spans="1:16" x14ac:dyDescent="0.25">
      <c r="A255" s="7">
        <v>52232</v>
      </c>
      <c r="B255">
        <v>125000</v>
      </c>
      <c r="C255" s="8">
        <f t="shared" si="36"/>
        <v>125000</v>
      </c>
      <c r="E255" s="8">
        <f t="shared" si="35"/>
        <v>125000</v>
      </c>
      <c r="J255" s="14">
        <f t="shared" si="38"/>
        <v>125000</v>
      </c>
      <c r="K255" s="14">
        <f t="shared" si="37"/>
        <v>50943.751952383107</v>
      </c>
      <c r="N255" s="23">
        <f t="shared" si="34"/>
        <v>74056.248047616886</v>
      </c>
      <c r="P255" s="31"/>
    </row>
    <row r="256" spans="1:16" x14ac:dyDescent="0.25">
      <c r="A256" s="7">
        <v>52263</v>
      </c>
      <c r="B256">
        <v>125000</v>
      </c>
      <c r="C256" s="8">
        <f t="shared" si="36"/>
        <v>125000</v>
      </c>
      <c r="E256" s="8">
        <f t="shared" si="35"/>
        <v>125000</v>
      </c>
      <c r="J256" s="14">
        <f t="shared" si="38"/>
        <v>125000</v>
      </c>
      <c r="K256" s="14">
        <f t="shared" si="37"/>
        <v>50943.751952383107</v>
      </c>
      <c r="N256" s="23">
        <f t="shared" si="34"/>
        <v>74056.248047616886</v>
      </c>
      <c r="P256" s="31"/>
    </row>
    <row r="257" spans="1:16" x14ac:dyDescent="0.25">
      <c r="A257" s="7">
        <v>52291</v>
      </c>
      <c r="B257">
        <v>125000</v>
      </c>
      <c r="C257" s="8">
        <f t="shared" si="36"/>
        <v>125000</v>
      </c>
      <c r="E257" s="8">
        <f t="shared" si="35"/>
        <v>125000</v>
      </c>
      <c r="J257" s="14">
        <f t="shared" si="38"/>
        <v>125000</v>
      </c>
      <c r="K257" s="14">
        <f t="shared" si="37"/>
        <v>50943.751952383107</v>
      </c>
      <c r="N257" s="23">
        <f t="shared" si="34"/>
        <v>74056.248047616886</v>
      </c>
      <c r="P257" s="31"/>
    </row>
    <row r="258" spans="1:16" x14ac:dyDescent="0.25">
      <c r="A258" s="7">
        <v>52322</v>
      </c>
      <c r="B258">
        <v>125000</v>
      </c>
      <c r="C258" s="8">
        <f t="shared" si="36"/>
        <v>125000</v>
      </c>
      <c r="E258" s="8">
        <f t="shared" si="35"/>
        <v>125000</v>
      </c>
      <c r="J258" s="14">
        <f t="shared" si="38"/>
        <v>125000</v>
      </c>
      <c r="K258" s="14">
        <f t="shared" si="37"/>
        <v>50943.751952383107</v>
      </c>
      <c r="N258" s="23">
        <f t="shared" si="34"/>
        <v>74056.248047616886</v>
      </c>
      <c r="P258" s="31"/>
    </row>
    <row r="259" spans="1:16" x14ac:dyDescent="0.25">
      <c r="A259" s="7">
        <v>52352</v>
      </c>
      <c r="B259">
        <v>125000</v>
      </c>
      <c r="C259" s="8">
        <f t="shared" si="36"/>
        <v>125000</v>
      </c>
      <c r="E259" s="8">
        <f t="shared" si="35"/>
        <v>125000</v>
      </c>
      <c r="J259" s="14">
        <f t="shared" si="38"/>
        <v>125000</v>
      </c>
      <c r="K259" s="14">
        <f t="shared" si="37"/>
        <v>50943.751952383107</v>
      </c>
      <c r="N259" s="23">
        <f t="shared" si="34"/>
        <v>74056.248047616886</v>
      </c>
      <c r="P259" s="31"/>
    </row>
    <row r="260" spans="1:16" x14ac:dyDescent="0.25">
      <c r="A260" s="7">
        <v>52383</v>
      </c>
      <c r="B260">
        <v>125000</v>
      </c>
      <c r="C260" s="8">
        <f t="shared" si="36"/>
        <v>125000</v>
      </c>
      <c r="E260" s="8">
        <f t="shared" si="35"/>
        <v>125000</v>
      </c>
      <c r="J260" s="14">
        <f t="shared" si="38"/>
        <v>125000</v>
      </c>
      <c r="K260" s="14">
        <f t="shared" si="37"/>
        <v>50943.751952383107</v>
      </c>
      <c r="N260" s="23">
        <f t="shared" si="34"/>
        <v>74056.248047616886</v>
      </c>
      <c r="P260" s="31"/>
    </row>
    <row r="261" spans="1:16" x14ac:dyDescent="0.25">
      <c r="A261" s="7">
        <v>52413</v>
      </c>
      <c r="B261">
        <v>125000</v>
      </c>
      <c r="C261" s="8">
        <f t="shared" si="36"/>
        <v>125000</v>
      </c>
      <c r="E261" s="8">
        <f>B261-D261</f>
        <v>125000</v>
      </c>
      <c r="J261" s="14">
        <f t="shared" si="38"/>
        <v>125000</v>
      </c>
      <c r="K261" s="14">
        <f t="shared" si="37"/>
        <v>50943.751952383107</v>
      </c>
      <c r="N261" s="23">
        <f t="shared" si="34"/>
        <v>74056.248047616886</v>
      </c>
      <c r="P261" s="31"/>
    </row>
    <row r="262" spans="1:16" x14ac:dyDescent="0.25">
      <c r="A262" s="7">
        <v>52444</v>
      </c>
      <c r="B262">
        <v>125000</v>
      </c>
      <c r="C262" s="8">
        <f t="shared" si="36"/>
        <v>125000</v>
      </c>
      <c r="E262" s="8">
        <f t="shared" si="35"/>
        <v>125000</v>
      </c>
      <c r="J262" s="14">
        <f t="shared" si="38"/>
        <v>125000</v>
      </c>
      <c r="K262" s="14">
        <f t="shared" si="37"/>
        <v>50943.751952383107</v>
      </c>
      <c r="N262" s="23">
        <f t="shared" si="34"/>
        <v>74056.248047616886</v>
      </c>
      <c r="P262" s="31"/>
    </row>
    <row r="263" spans="1:16" x14ac:dyDescent="0.25">
      <c r="A263" s="7">
        <v>52475</v>
      </c>
      <c r="B263">
        <v>125000</v>
      </c>
      <c r="C263" s="8">
        <f t="shared" si="36"/>
        <v>125000</v>
      </c>
      <c r="E263" s="8">
        <f t="shared" si="35"/>
        <v>125000</v>
      </c>
      <c r="J263" s="14">
        <f t="shared" si="38"/>
        <v>125000</v>
      </c>
      <c r="K263" s="14">
        <f t="shared" si="37"/>
        <v>50943.751952383107</v>
      </c>
      <c r="N263" s="23">
        <f t="shared" si="34"/>
        <v>74056.248047616886</v>
      </c>
      <c r="P263" s="31"/>
    </row>
    <row r="264" spans="1:16" x14ac:dyDescent="0.25">
      <c r="A264" s="7">
        <v>52505</v>
      </c>
      <c r="B264">
        <v>125000</v>
      </c>
      <c r="C264" s="8">
        <f t="shared" si="36"/>
        <v>125000</v>
      </c>
      <c r="E264" s="8">
        <f t="shared" si="35"/>
        <v>125000</v>
      </c>
      <c r="J264" s="14">
        <f t="shared" si="38"/>
        <v>125000</v>
      </c>
      <c r="K264" s="14">
        <f t="shared" si="37"/>
        <v>50943.751952383107</v>
      </c>
      <c r="N264" s="23">
        <f t="shared" si="34"/>
        <v>74056.248047616886</v>
      </c>
      <c r="P264" s="31"/>
    </row>
    <row r="265" spans="1:16" x14ac:dyDescent="0.25">
      <c r="A265" s="7">
        <v>52536</v>
      </c>
      <c r="B265">
        <v>125000</v>
      </c>
      <c r="C265" s="8">
        <f t="shared" si="36"/>
        <v>125000</v>
      </c>
      <c r="E265" s="8">
        <f t="shared" si="35"/>
        <v>125000</v>
      </c>
      <c r="J265" s="14">
        <f t="shared" si="38"/>
        <v>125000</v>
      </c>
      <c r="K265" s="14">
        <f t="shared" si="37"/>
        <v>50943.751952383107</v>
      </c>
      <c r="N265" s="23">
        <f t="shared" si="34"/>
        <v>74056.248047616886</v>
      </c>
      <c r="P265" s="31"/>
    </row>
    <row r="266" spans="1:16" x14ac:dyDescent="0.25">
      <c r="A266" s="7">
        <v>52566</v>
      </c>
      <c r="B266">
        <v>125000</v>
      </c>
      <c r="C266" s="8">
        <f t="shared" si="36"/>
        <v>125000</v>
      </c>
      <c r="E266" s="8">
        <f t="shared" si="35"/>
        <v>125000</v>
      </c>
      <c r="J266" s="14">
        <f t="shared" si="38"/>
        <v>125000</v>
      </c>
      <c r="K266" s="14">
        <f t="shared" si="37"/>
        <v>50943.751952383107</v>
      </c>
      <c r="N266" s="23">
        <f t="shared" si="34"/>
        <v>74056.248047616886</v>
      </c>
      <c r="P266" s="31"/>
    </row>
    <row r="267" spans="1:16" x14ac:dyDescent="0.25">
      <c r="A267" s="7">
        <v>52597</v>
      </c>
      <c r="B267">
        <v>125000</v>
      </c>
      <c r="C267" s="8">
        <f t="shared" si="36"/>
        <v>125000</v>
      </c>
      <c r="E267" s="8">
        <f t="shared" si="35"/>
        <v>125000</v>
      </c>
      <c r="J267" s="14">
        <f t="shared" si="38"/>
        <v>125000</v>
      </c>
      <c r="K267" s="14">
        <f t="shared" si="37"/>
        <v>50943.751952383107</v>
      </c>
      <c r="N267" s="23">
        <f t="shared" si="34"/>
        <v>74056.248047616886</v>
      </c>
      <c r="P267" s="31"/>
    </row>
    <row r="268" spans="1:16" x14ac:dyDescent="0.25">
      <c r="N268" s="31"/>
      <c r="P268" s="31"/>
    </row>
    <row r="270" spans="1:16" x14ac:dyDescent="0.25">
      <c r="N270" s="31"/>
      <c r="P270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D30B9-F920-4028-BE76-494F1E38C826}">
  <dimension ref="A1:S274"/>
  <sheetViews>
    <sheetView topLeftCell="G122" zoomScale="54" workbookViewId="0">
      <selection activeCell="A268" sqref="A268"/>
    </sheetView>
  </sheetViews>
  <sheetFormatPr defaultRowHeight="15" x14ac:dyDescent="0.25"/>
  <cols>
    <col min="1" max="1" width="85.28515625" bestFit="1" customWidth="1"/>
    <col min="2" max="2" width="16.5703125" bestFit="1" customWidth="1"/>
    <col min="3" max="3" width="27" bestFit="1" customWidth="1"/>
    <col min="4" max="4" width="47.7109375" bestFit="1" customWidth="1"/>
    <col min="5" max="5" width="9" bestFit="1" customWidth="1"/>
    <col min="6" max="6" width="21.5703125" customWidth="1"/>
    <col min="7" max="7" width="22.7109375" bestFit="1" customWidth="1"/>
    <col min="8" max="8" width="29.5703125" bestFit="1" customWidth="1"/>
    <col min="9" max="9" width="34.85546875" bestFit="1" customWidth="1"/>
    <col min="10" max="10" width="44.85546875" bestFit="1" customWidth="1"/>
    <col min="11" max="11" width="33.7109375" bestFit="1" customWidth="1"/>
    <col min="12" max="12" width="31.7109375" bestFit="1" customWidth="1"/>
    <col min="13" max="13" width="25.140625" bestFit="1" customWidth="1"/>
    <col min="14" max="14" width="40.5703125" bestFit="1" customWidth="1"/>
    <col min="15" max="15" width="38.7109375" bestFit="1" customWidth="1"/>
    <col min="16" max="16" width="37.7109375" bestFit="1" customWidth="1"/>
    <col min="17" max="17" width="34.85546875" bestFit="1" customWidth="1"/>
    <col min="18" max="18" width="38.85546875" bestFit="1" customWidth="1"/>
    <col min="19" max="19" width="12.140625" bestFit="1" customWidth="1"/>
  </cols>
  <sheetData>
    <row r="1" spans="1:19" x14ac:dyDescent="0.25">
      <c r="A1" t="s">
        <v>2</v>
      </c>
      <c r="B1">
        <v>1500000</v>
      </c>
      <c r="C1" t="s">
        <v>0</v>
      </c>
      <c r="H1" s="12"/>
      <c r="I1" s="12"/>
      <c r="J1" s="13"/>
      <c r="K1" s="9"/>
      <c r="L1" s="9"/>
    </row>
    <row r="2" spans="1:19" x14ac:dyDescent="0.25">
      <c r="B2">
        <f>B1/12</f>
        <v>125000</v>
      </c>
      <c r="C2" t="s">
        <v>1</v>
      </c>
      <c r="H2" s="12"/>
      <c r="I2" s="12"/>
      <c r="J2" s="11"/>
      <c r="P2" s="8"/>
      <c r="Q2" s="10"/>
    </row>
    <row r="3" spans="1:19" x14ac:dyDescent="0.25">
      <c r="H3" s="12"/>
      <c r="I3" s="12"/>
      <c r="J3" s="11"/>
      <c r="P3" s="8"/>
      <c r="Q3" s="10"/>
    </row>
    <row r="4" spans="1:19" x14ac:dyDescent="0.25">
      <c r="A4" s="1"/>
      <c r="B4" s="1" t="s">
        <v>11</v>
      </c>
      <c r="C4" s="1" t="s">
        <v>8</v>
      </c>
      <c r="D4" s="1" t="s">
        <v>7</v>
      </c>
      <c r="H4" s="12"/>
      <c r="I4" s="12"/>
      <c r="J4" s="11"/>
      <c r="P4" s="8"/>
      <c r="Q4" s="10"/>
    </row>
    <row r="5" spans="1:19" x14ac:dyDescent="0.25">
      <c r="A5" s="1" t="s">
        <v>3</v>
      </c>
      <c r="B5" s="1"/>
      <c r="C5" s="1"/>
      <c r="D5" s="1"/>
      <c r="H5" s="12"/>
      <c r="I5" s="12"/>
      <c r="J5" s="11"/>
      <c r="P5" s="8"/>
      <c r="Q5" s="10"/>
    </row>
    <row r="6" spans="1:19" x14ac:dyDescent="0.25">
      <c r="A6" s="6" t="s">
        <v>4</v>
      </c>
      <c r="B6" s="1">
        <v>100000</v>
      </c>
      <c r="C6" s="1" t="s">
        <v>10</v>
      </c>
      <c r="D6" s="1" t="s">
        <v>5</v>
      </c>
      <c r="F6" s="3" t="s">
        <v>22</v>
      </c>
      <c r="H6" s="12"/>
      <c r="I6" s="12"/>
      <c r="J6" s="11"/>
      <c r="P6" s="8"/>
      <c r="Q6" s="10"/>
    </row>
    <row r="7" spans="1:19" ht="90" x14ac:dyDescent="0.25">
      <c r="A7" s="5" t="s">
        <v>6</v>
      </c>
      <c r="B7" s="1">
        <v>1000000</v>
      </c>
      <c r="C7" s="1" t="s">
        <v>9</v>
      </c>
      <c r="D7" s="1" t="s">
        <v>23</v>
      </c>
      <c r="F7" s="4" t="s">
        <v>24</v>
      </c>
      <c r="H7" s="12"/>
      <c r="I7" s="12"/>
      <c r="K7" s="11" t="s">
        <v>56</v>
      </c>
      <c r="N7" t="s">
        <v>45</v>
      </c>
      <c r="R7" t="s">
        <v>45</v>
      </c>
    </row>
    <row r="8" spans="1:19" x14ac:dyDescent="0.25">
      <c r="A8" s="1" t="s">
        <v>12</v>
      </c>
      <c r="B8" s="1">
        <v>600000</v>
      </c>
      <c r="C8" s="1" t="s">
        <v>34</v>
      </c>
      <c r="D8" s="1" t="s">
        <v>13</v>
      </c>
      <c r="H8" s="12"/>
      <c r="I8" s="12"/>
      <c r="J8" s="11">
        <v>1</v>
      </c>
      <c r="K8">
        <v>600000</v>
      </c>
      <c r="L8">
        <v>600000</v>
      </c>
      <c r="N8" t="s">
        <v>46</v>
      </c>
      <c r="O8">
        <v>12</v>
      </c>
      <c r="R8" t="s">
        <v>46</v>
      </c>
      <c r="S8">
        <v>12</v>
      </c>
    </row>
    <row r="9" spans="1:19" x14ac:dyDescent="0.25">
      <c r="H9" s="12"/>
      <c r="I9" s="12"/>
      <c r="J9" s="11">
        <v>2</v>
      </c>
      <c r="K9" s="8">
        <f>K8*(1+$G$16)</f>
        <v>624000</v>
      </c>
      <c r="L9">
        <v>600000</v>
      </c>
      <c r="N9" t="s">
        <v>47</v>
      </c>
      <c r="O9">
        <v>12</v>
      </c>
      <c r="R9" t="s">
        <v>47</v>
      </c>
      <c r="S9">
        <v>12</v>
      </c>
    </row>
    <row r="10" spans="1:19" x14ac:dyDescent="0.25">
      <c r="A10" t="s">
        <v>14</v>
      </c>
      <c r="H10" s="12"/>
      <c r="I10" s="12"/>
      <c r="J10" s="11">
        <v>3</v>
      </c>
      <c r="K10" s="8">
        <f t="shared" ref="K10:K17" si="0">K9*(1+$G$16)</f>
        <v>648960</v>
      </c>
      <c r="L10">
        <v>600000</v>
      </c>
      <c r="N10" t="s">
        <v>40</v>
      </c>
      <c r="O10">
        <v>10</v>
      </c>
      <c r="R10" t="s">
        <v>40</v>
      </c>
      <c r="S10">
        <v>10</v>
      </c>
    </row>
    <row r="11" spans="1:19" ht="135" x14ac:dyDescent="0.25">
      <c r="A11" t="s">
        <v>15</v>
      </c>
      <c r="B11" t="s">
        <v>16</v>
      </c>
      <c r="C11" t="s">
        <v>17</v>
      </c>
      <c r="D11" t="s">
        <v>18</v>
      </c>
      <c r="E11" s="2" t="s">
        <v>19</v>
      </c>
      <c r="H11" s="12"/>
      <c r="I11" s="12"/>
      <c r="J11" s="11">
        <v>4</v>
      </c>
      <c r="K11" s="8">
        <f t="shared" si="0"/>
        <v>674918.40000000002</v>
      </c>
      <c r="L11">
        <v>600000</v>
      </c>
      <c r="N11" t="s">
        <v>39</v>
      </c>
      <c r="O11" s="14">
        <f>K18</f>
        <v>7203664.2737751594</v>
      </c>
      <c r="R11" t="s">
        <v>39</v>
      </c>
      <c r="S11" s="14">
        <f>L18</f>
        <v>6000000</v>
      </c>
    </row>
    <row r="12" spans="1:19" x14ac:dyDescent="0.25">
      <c r="J12" s="11">
        <v>5</v>
      </c>
      <c r="K12" s="8">
        <f t="shared" si="0"/>
        <v>701915.13600000006</v>
      </c>
      <c r="L12">
        <v>600000</v>
      </c>
      <c r="N12" t="s">
        <v>48</v>
      </c>
      <c r="O12">
        <f>K20</f>
        <v>6.5833333333333334E-3</v>
      </c>
      <c r="R12" t="s">
        <v>48</v>
      </c>
      <c r="S12">
        <f>K20</f>
        <v>6.5833333333333334E-3</v>
      </c>
    </row>
    <row r="13" spans="1:19" x14ac:dyDescent="0.25">
      <c r="A13" t="s">
        <v>20</v>
      </c>
      <c r="J13" s="11">
        <v>6</v>
      </c>
      <c r="K13" s="8">
        <f t="shared" si="0"/>
        <v>729991.74144000013</v>
      </c>
      <c r="L13">
        <v>600000</v>
      </c>
      <c r="N13" s="16" t="s">
        <v>49</v>
      </c>
      <c r="O13" s="15">
        <f>O11*O12/(1-(1+O12)^(-O8*O10))</f>
        <v>87020.148495885907</v>
      </c>
      <c r="R13" s="16" t="s">
        <v>49</v>
      </c>
      <c r="S13" s="15">
        <f>S11*S12/(1-(1+S12)^(-S8*S10))</f>
        <v>72479.903439710441</v>
      </c>
    </row>
    <row r="14" spans="1:19" x14ac:dyDescent="0.25">
      <c r="A14" t="s">
        <v>21</v>
      </c>
      <c r="J14" s="11">
        <v>7</v>
      </c>
      <c r="K14" s="8">
        <f>K13*(1+$G$16)</f>
        <v>759191.41109760012</v>
      </c>
      <c r="L14">
        <v>600000</v>
      </c>
    </row>
    <row r="15" spans="1:19" x14ac:dyDescent="0.25">
      <c r="F15">
        <v>2023</v>
      </c>
      <c r="G15">
        <v>2024</v>
      </c>
      <c r="H15">
        <v>2025</v>
      </c>
      <c r="J15" s="11">
        <v>8</v>
      </c>
      <c r="K15" s="8">
        <f t="shared" si="0"/>
        <v>789559.06754150416</v>
      </c>
      <c r="L15">
        <v>600000</v>
      </c>
    </row>
    <row r="16" spans="1:19" x14ac:dyDescent="0.25">
      <c r="E16" t="s">
        <v>35</v>
      </c>
      <c r="F16">
        <v>0.06</v>
      </c>
      <c r="G16">
        <v>0.04</v>
      </c>
      <c r="H16">
        <v>0.04</v>
      </c>
      <c r="J16" s="11">
        <v>9</v>
      </c>
      <c r="K16" s="8">
        <f t="shared" si="0"/>
        <v>821141.4302431643</v>
      </c>
      <c r="L16">
        <v>600000</v>
      </c>
    </row>
    <row r="17" spans="1:17" x14ac:dyDescent="0.25">
      <c r="A17" t="s">
        <v>25</v>
      </c>
      <c r="E17" t="s">
        <v>36</v>
      </c>
      <c r="F17">
        <f>(1+F16)^(1/12)-1</f>
        <v>4.8675505653430484E-3</v>
      </c>
      <c r="G17">
        <f t="shared" ref="G17:H17" si="1">(1+G16)^(1/12)-1</f>
        <v>3.2737397821989145E-3</v>
      </c>
      <c r="H17">
        <f t="shared" si="1"/>
        <v>3.2737397821989145E-3</v>
      </c>
      <c r="J17" s="11">
        <v>10</v>
      </c>
      <c r="K17" s="8">
        <f t="shared" si="0"/>
        <v>853987.08745289093</v>
      </c>
      <c r="L17">
        <v>600000</v>
      </c>
    </row>
    <row r="18" spans="1:17" x14ac:dyDescent="0.25">
      <c r="A18" t="s">
        <v>27</v>
      </c>
      <c r="J18" t="s">
        <v>41</v>
      </c>
      <c r="K18" s="14">
        <f>SUM(K8:K17)</f>
        <v>7203664.2737751594</v>
      </c>
      <c r="L18" s="14">
        <f>SUM(L8:L17)</f>
        <v>6000000</v>
      </c>
    </row>
    <row r="19" spans="1:17" x14ac:dyDescent="0.25">
      <c r="A19" t="s">
        <v>26</v>
      </c>
      <c r="J19" t="s">
        <v>42</v>
      </c>
      <c r="K19">
        <v>7.9000000000000001E-2</v>
      </c>
    </row>
    <row r="20" spans="1:17" x14ac:dyDescent="0.25">
      <c r="A20" t="s">
        <v>28</v>
      </c>
      <c r="J20" t="s">
        <v>44</v>
      </c>
      <c r="K20">
        <f>K19/12</f>
        <v>6.5833333333333334E-3</v>
      </c>
    </row>
    <row r="22" spans="1:17" x14ac:dyDescent="0.25">
      <c r="A22" t="s">
        <v>29</v>
      </c>
    </row>
    <row r="24" spans="1:17" x14ac:dyDescent="0.25">
      <c r="B24" t="s">
        <v>37</v>
      </c>
      <c r="C24" t="s">
        <v>38</v>
      </c>
      <c r="D24" t="s">
        <v>30</v>
      </c>
      <c r="E24" t="s">
        <v>33</v>
      </c>
      <c r="F24" t="s">
        <v>31</v>
      </c>
      <c r="G24" t="s">
        <v>32</v>
      </c>
      <c r="H24" t="s">
        <v>54</v>
      </c>
      <c r="I24" t="s">
        <v>55</v>
      </c>
      <c r="J24" t="s">
        <v>43</v>
      </c>
      <c r="K24" t="s">
        <v>53</v>
      </c>
      <c r="M24" t="s">
        <v>57</v>
      </c>
      <c r="N24" t="s">
        <v>58</v>
      </c>
      <c r="P24" t="s">
        <v>59</v>
      </c>
      <c r="Q24" t="s">
        <v>52</v>
      </c>
    </row>
    <row r="25" spans="1:17" x14ac:dyDescent="0.25">
      <c r="A25" s="7">
        <v>45231</v>
      </c>
      <c r="B25">
        <v>125000</v>
      </c>
      <c r="C25">
        <f>B25</f>
        <v>125000</v>
      </c>
      <c r="D25">
        <v>100000</v>
      </c>
      <c r="E25" s="8">
        <f>B25-D25</f>
        <v>25000</v>
      </c>
      <c r="F25" s="8">
        <v>1000000</v>
      </c>
      <c r="G25" s="8">
        <f>(0.3/12)*F25</f>
        <v>24999.999999999996</v>
      </c>
      <c r="H25" s="8">
        <v>0</v>
      </c>
      <c r="I25" s="8">
        <f>E25</f>
        <v>25000</v>
      </c>
      <c r="J25">
        <v>0</v>
      </c>
      <c r="K25">
        <v>0</v>
      </c>
      <c r="M25">
        <v>0</v>
      </c>
      <c r="N25" s="31">
        <f>P25*$K$20</f>
        <v>0</v>
      </c>
      <c r="P25">
        <v>0</v>
      </c>
      <c r="Q25" s="23">
        <f>J25-K25-N25</f>
        <v>0</v>
      </c>
    </row>
    <row r="26" spans="1:17" x14ac:dyDescent="0.25">
      <c r="A26" s="7">
        <v>45261</v>
      </c>
      <c r="B26">
        <v>125000</v>
      </c>
      <c r="C26" s="8">
        <f>C25*(1+F17)</f>
        <v>125608.44382066788</v>
      </c>
      <c r="D26">
        <v>100000</v>
      </c>
      <c r="E26" s="8">
        <f t="shared" ref="E26:E89" si="2">B26-D26</f>
        <v>25000</v>
      </c>
      <c r="F26" s="8">
        <f>F25+G25-E25</f>
        <v>1000000</v>
      </c>
      <c r="G26" s="8">
        <f>(0.3/12)*F26</f>
        <v>24999.999999999996</v>
      </c>
      <c r="H26" s="8">
        <f>I26-G26</f>
        <v>0</v>
      </c>
      <c r="I26" s="8">
        <f>E26</f>
        <v>25000</v>
      </c>
      <c r="J26">
        <v>0</v>
      </c>
      <c r="K26">
        <v>0</v>
      </c>
      <c r="M26">
        <v>0</v>
      </c>
      <c r="N26" s="31">
        <f t="shared" ref="N26:N89" si="3">P26*$K$20</f>
        <v>0</v>
      </c>
      <c r="P26">
        <v>0</v>
      </c>
      <c r="Q26" s="23">
        <f t="shared" ref="Q26:Q89" si="4">J26-K26-N26</f>
        <v>0</v>
      </c>
    </row>
    <row r="27" spans="1:17" x14ac:dyDescent="0.25">
      <c r="A27" s="7">
        <v>45292</v>
      </c>
      <c r="B27">
        <v>125000</v>
      </c>
      <c r="C27" s="8">
        <f>C26*(1+$G$17)</f>
        <v>126019.6531801837</v>
      </c>
      <c r="D27">
        <v>100000</v>
      </c>
      <c r="E27" s="8">
        <f t="shared" si="2"/>
        <v>25000</v>
      </c>
      <c r="F27" s="8">
        <f>F26-H26</f>
        <v>1000000</v>
      </c>
      <c r="G27" s="8">
        <f>(0.3/12)*F27</f>
        <v>24999.999999999996</v>
      </c>
      <c r="H27" s="8">
        <f t="shared" ref="H27:H35" si="5">I27-G27</f>
        <v>0</v>
      </c>
      <c r="I27" s="8">
        <f>E27</f>
        <v>25000</v>
      </c>
      <c r="J27">
        <v>0</v>
      </c>
      <c r="K27">
        <v>0</v>
      </c>
      <c r="M27">
        <v>0</v>
      </c>
      <c r="N27" s="31">
        <f t="shared" si="3"/>
        <v>0</v>
      </c>
      <c r="P27">
        <v>0</v>
      </c>
      <c r="Q27" s="23">
        <f t="shared" si="4"/>
        <v>0</v>
      </c>
    </row>
    <row r="28" spans="1:17" x14ac:dyDescent="0.25">
      <c r="A28" s="7">
        <v>45323</v>
      </c>
      <c r="B28">
        <v>125000</v>
      </c>
      <c r="C28" s="8">
        <f t="shared" ref="C28:C91" si="6">C27*(1+$G$17)</f>
        <v>126432.20873213858</v>
      </c>
      <c r="D28">
        <v>100000</v>
      </c>
      <c r="E28" s="8">
        <f t="shared" si="2"/>
        <v>25000</v>
      </c>
      <c r="F28" s="8">
        <f t="shared" ref="F28:F41" si="7">F27-H27</f>
        <v>1000000</v>
      </c>
      <c r="G28" s="8">
        <f t="shared" ref="G28:G31" si="8">(0.3/12)*F28</f>
        <v>24999.999999999996</v>
      </c>
      <c r="H28" s="8">
        <f t="shared" si="5"/>
        <v>0</v>
      </c>
      <c r="I28" s="8">
        <f t="shared" ref="I28:I35" si="9">E28</f>
        <v>25000</v>
      </c>
      <c r="J28">
        <v>0</v>
      </c>
      <c r="K28">
        <v>0</v>
      </c>
      <c r="M28">
        <v>0</v>
      </c>
      <c r="N28" s="31">
        <f t="shared" si="3"/>
        <v>0</v>
      </c>
      <c r="P28">
        <v>0</v>
      </c>
      <c r="Q28" s="23">
        <f t="shared" si="4"/>
        <v>0</v>
      </c>
    </row>
    <row r="29" spans="1:17" x14ac:dyDescent="0.25">
      <c r="A29" s="7">
        <v>45352</v>
      </c>
      <c r="B29">
        <v>125000</v>
      </c>
      <c r="C29" s="8">
        <f t="shared" si="6"/>
        <v>126846.11488361626</v>
      </c>
      <c r="D29">
        <v>100000</v>
      </c>
      <c r="E29" s="8">
        <f t="shared" si="2"/>
        <v>25000</v>
      </c>
      <c r="F29" s="8">
        <f t="shared" si="7"/>
        <v>1000000</v>
      </c>
      <c r="G29" s="8">
        <f t="shared" si="8"/>
        <v>24999.999999999996</v>
      </c>
      <c r="H29" s="8">
        <f t="shared" si="5"/>
        <v>0</v>
      </c>
      <c r="I29" s="8">
        <f t="shared" si="9"/>
        <v>25000</v>
      </c>
      <c r="J29">
        <v>0</v>
      </c>
      <c r="K29">
        <v>0</v>
      </c>
      <c r="M29">
        <v>0</v>
      </c>
      <c r="N29" s="31">
        <f t="shared" si="3"/>
        <v>0</v>
      </c>
      <c r="P29">
        <v>0</v>
      </c>
      <c r="Q29" s="23">
        <f t="shared" si="4"/>
        <v>0</v>
      </c>
    </row>
    <row r="30" spans="1:17" x14ac:dyDescent="0.25">
      <c r="A30" s="7">
        <v>45383</v>
      </c>
      <c r="B30">
        <v>125000</v>
      </c>
      <c r="C30" s="8">
        <f t="shared" si="6"/>
        <v>127261.37605612812</v>
      </c>
      <c r="D30">
        <v>100000</v>
      </c>
      <c r="E30" s="8">
        <f t="shared" si="2"/>
        <v>25000</v>
      </c>
      <c r="F30" s="8">
        <f t="shared" si="7"/>
        <v>1000000</v>
      </c>
      <c r="G30" s="8">
        <f t="shared" si="8"/>
        <v>24999.999999999996</v>
      </c>
      <c r="H30" s="8">
        <f t="shared" si="5"/>
        <v>0</v>
      </c>
      <c r="I30" s="8">
        <f t="shared" si="9"/>
        <v>25000</v>
      </c>
      <c r="J30">
        <v>0</v>
      </c>
      <c r="K30">
        <v>0</v>
      </c>
      <c r="M30">
        <v>0</v>
      </c>
      <c r="N30" s="31">
        <f t="shared" si="3"/>
        <v>0</v>
      </c>
      <c r="P30">
        <v>0</v>
      </c>
      <c r="Q30" s="23">
        <f t="shared" si="4"/>
        <v>0</v>
      </c>
    </row>
    <row r="31" spans="1:17" x14ac:dyDescent="0.25">
      <c r="A31" s="7">
        <v>45413</v>
      </c>
      <c r="B31">
        <v>125000</v>
      </c>
      <c r="C31" s="8">
        <f t="shared" si="6"/>
        <v>127677.99668566044</v>
      </c>
      <c r="E31" s="8">
        <f t="shared" si="2"/>
        <v>125000</v>
      </c>
      <c r="F31" s="8">
        <f t="shared" si="7"/>
        <v>1000000</v>
      </c>
      <c r="G31" s="8">
        <f t="shared" si="8"/>
        <v>24999.999999999996</v>
      </c>
      <c r="H31" s="8">
        <f>I31-G31</f>
        <v>100000</v>
      </c>
      <c r="I31" s="8">
        <f t="shared" si="9"/>
        <v>125000</v>
      </c>
      <c r="J31">
        <v>0</v>
      </c>
      <c r="K31">
        <v>0</v>
      </c>
      <c r="M31">
        <v>0</v>
      </c>
      <c r="N31" s="31">
        <f t="shared" si="3"/>
        <v>0</v>
      </c>
      <c r="P31">
        <v>0</v>
      </c>
      <c r="Q31" s="23">
        <f t="shared" si="4"/>
        <v>0</v>
      </c>
    </row>
    <row r="32" spans="1:17" x14ac:dyDescent="0.25">
      <c r="A32" s="7">
        <v>45444</v>
      </c>
      <c r="B32">
        <v>125000</v>
      </c>
      <c r="C32" s="8">
        <f>C31*(1+$G$17)</f>
        <v>128095.98122272175</v>
      </c>
      <c r="E32" s="8">
        <f>B32-D32</f>
        <v>125000</v>
      </c>
      <c r="F32" s="8">
        <f>F31-H31</f>
        <v>900000</v>
      </c>
      <c r="G32" s="8">
        <f>(0.3/12)*F32</f>
        <v>22499.999999999996</v>
      </c>
      <c r="H32" s="8">
        <f t="shared" si="5"/>
        <v>102500</v>
      </c>
      <c r="I32" s="8">
        <f t="shared" si="9"/>
        <v>125000</v>
      </c>
      <c r="J32">
        <v>0</v>
      </c>
      <c r="K32">
        <v>0</v>
      </c>
      <c r="M32">
        <v>0</v>
      </c>
      <c r="N32" s="31">
        <f t="shared" si="3"/>
        <v>0</v>
      </c>
      <c r="P32">
        <v>0</v>
      </c>
      <c r="Q32" s="23">
        <f t="shared" si="4"/>
        <v>0</v>
      </c>
    </row>
    <row r="33" spans="1:17" x14ac:dyDescent="0.25">
      <c r="A33" s="7">
        <v>45474</v>
      </c>
      <c r="B33">
        <v>125000</v>
      </c>
      <c r="C33" s="8">
        <f>C32*(1+$G$17)</f>
        <v>128515.33413239037</v>
      </c>
      <c r="E33" s="8">
        <f t="shared" si="2"/>
        <v>125000</v>
      </c>
      <c r="F33" s="8">
        <f>F32-H32</f>
        <v>797500</v>
      </c>
      <c r="G33" s="8">
        <f>(0.3/12)*F33</f>
        <v>19937.5</v>
      </c>
      <c r="H33" s="8">
        <f t="shared" si="5"/>
        <v>105062.5</v>
      </c>
      <c r="I33" s="8">
        <f t="shared" si="9"/>
        <v>125000</v>
      </c>
      <c r="J33">
        <v>0</v>
      </c>
      <c r="K33">
        <v>0</v>
      </c>
      <c r="M33">
        <v>0</v>
      </c>
      <c r="N33" s="31">
        <f t="shared" si="3"/>
        <v>0</v>
      </c>
      <c r="P33">
        <v>0</v>
      </c>
      <c r="Q33" s="23">
        <f t="shared" si="4"/>
        <v>0</v>
      </c>
    </row>
    <row r="34" spans="1:17" x14ac:dyDescent="0.25">
      <c r="A34" s="7">
        <v>45505</v>
      </c>
      <c r="B34">
        <v>125000</v>
      </c>
      <c r="C34" s="8">
        <f t="shared" si="6"/>
        <v>128936.05989436216</v>
      </c>
      <c r="E34" s="8">
        <f t="shared" si="2"/>
        <v>125000</v>
      </c>
      <c r="F34" s="8">
        <f t="shared" si="7"/>
        <v>692437.5</v>
      </c>
      <c r="G34" s="8">
        <f t="shared" ref="G34:G38" si="10">(0.3/12)*F34</f>
        <v>17310.9375</v>
      </c>
      <c r="H34" s="8">
        <f t="shared" si="5"/>
        <v>107689.0625</v>
      </c>
      <c r="I34" s="8">
        <f t="shared" si="9"/>
        <v>125000</v>
      </c>
      <c r="J34">
        <v>0</v>
      </c>
      <c r="K34">
        <v>0</v>
      </c>
      <c r="M34">
        <v>0</v>
      </c>
      <c r="N34" s="31">
        <f t="shared" si="3"/>
        <v>0</v>
      </c>
      <c r="P34">
        <v>0</v>
      </c>
      <c r="Q34" s="23">
        <f t="shared" si="4"/>
        <v>0</v>
      </c>
    </row>
    <row r="35" spans="1:17" x14ac:dyDescent="0.25">
      <c r="A35" s="17">
        <v>45536</v>
      </c>
      <c r="B35" s="16">
        <v>125000</v>
      </c>
      <c r="C35" s="18">
        <f t="shared" si="6"/>
        <v>129358.16300299832</v>
      </c>
      <c r="D35" s="16"/>
      <c r="E35" s="18">
        <f t="shared" si="2"/>
        <v>125000</v>
      </c>
      <c r="F35" s="18">
        <f t="shared" si="7"/>
        <v>584748.4375</v>
      </c>
      <c r="G35" s="18">
        <f t="shared" si="10"/>
        <v>14618.710937499998</v>
      </c>
      <c r="H35" s="18">
        <f t="shared" si="5"/>
        <v>110381.2890625</v>
      </c>
      <c r="I35" s="18">
        <f t="shared" si="9"/>
        <v>125000</v>
      </c>
      <c r="J35" s="16">
        <v>0</v>
      </c>
      <c r="K35" s="15">
        <v>0</v>
      </c>
      <c r="L35" s="16" t="s">
        <v>50</v>
      </c>
      <c r="M35" s="34">
        <v>600000</v>
      </c>
      <c r="N35" s="31">
        <f t="shared" si="3"/>
        <v>0</v>
      </c>
      <c r="P35">
        <v>0</v>
      </c>
      <c r="Q35" s="23">
        <f t="shared" si="4"/>
        <v>0</v>
      </c>
    </row>
    <row r="36" spans="1:17" x14ac:dyDescent="0.25">
      <c r="A36" s="7">
        <v>45566</v>
      </c>
      <c r="B36">
        <v>125000</v>
      </c>
      <c r="C36" s="8">
        <f t="shared" si="6"/>
        <v>129781.64796737341</v>
      </c>
      <c r="E36" s="8">
        <f t="shared" si="2"/>
        <v>125000</v>
      </c>
      <c r="F36" s="8">
        <f t="shared" si="7"/>
        <v>474367.1484375</v>
      </c>
      <c r="G36" s="8">
        <f>(0.3/12)*F36</f>
        <v>11859.178710937498</v>
      </c>
      <c r="H36" s="8">
        <f t="shared" ref="H36:H41" si="11">I36-G36</f>
        <v>109190.8212890625</v>
      </c>
      <c r="I36" s="8">
        <f>E36-K36</f>
        <v>121050</v>
      </c>
      <c r="J36" s="14">
        <f>K36</f>
        <v>3950</v>
      </c>
      <c r="K36" s="14">
        <f>M36*$K$20</f>
        <v>3950</v>
      </c>
      <c r="M36" s="31">
        <v>600000</v>
      </c>
      <c r="N36" s="31">
        <f t="shared" si="3"/>
        <v>0</v>
      </c>
      <c r="P36">
        <v>0</v>
      </c>
      <c r="Q36" s="23">
        <f t="shared" si="4"/>
        <v>0</v>
      </c>
    </row>
    <row r="37" spans="1:17" x14ac:dyDescent="0.25">
      <c r="A37" s="7">
        <v>45597</v>
      </c>
      <c r="B37">
        <v>125000</v>
      </c>
      <c r="C37" s="8">
        <f t="shared" si="6"/>
        <v>130206.51931132354</v>
      </c>
      <c r="E37" s="8">
        <f t="shared" si="2"/>
        <v>125000</v>
      </c>
      <c r="F37" s="8">
        <f t="shared" si="7"/>
        <v>365176.3271484375</v>
      </c>
      <c r="G37" s="8">
        <f>(0.3/12)*F37</f>
        <v>9129.4081787109371</v>
      </c>
      <c r="H37" s="8">
        <f t="shared" si="11"/>
        <v>111920.59182128907</v>
      </c>
      <c r="I37" s="8">
        <f>E37-K37</f>
        <v>121050</v>
      </c>
      <c r="J37" s="14">
        <f t="shared" ref="J37:J38" si="12">K37</f>
        <v>3950</v>
      </c>
      <c r="K37" s="14">
        <f t="shared" ref="K37:K100" si="13">M37*$K$20</f>
        <v>3950</v>
      </c>
      <c r="M37" s="31">
        <v>600000</v>
      </c>
      <c r="N37" s="31">
        <f t="shared" si="3"/>
        <v>0</v>
      </c>
      <c r="P37">
        <v>0</v>
      </c>
      <c r="Q37" s="23">
        <f t="shared" si="4"/>
        <v>0</v>
      </c>
    </row>
    <row r="38" spans="1:17" x14ac:dyDescent="0.25">
      <c r="A38" s="7">
        <v>45627</v>
      </c>
      <c r="B38">
        <v>125000</v>
      </c>
      <c r="C38" s="8">
        <f t="shared" si="6"/>
        <v>130632.78157349468</v>
      </c>
      <c r="E38" s="8">
        <f t="shared" si="2"/>
        <v>125000</v>
      </c>
      <c r="F38" s="8">
        <f t="shared" si="7"/>
        <v>253255.73532714843</v>
      </c>
      <c r="G38" s="8">
        <f t="shared" si="10"/>
        <v>6331.3933831787099</v>
      </c>
      <c r="H38" s="8">
        <f t="shared" si="11"/>
        <v>114718.60661682129</v>
      </c>
      <c r="I38" s="8">
        <f>E38-K38</f>
        <v>121050</v>
      </c>
      <c r="J38" s="14">
        <f t="shared" si="12"/>
        <v>3950</v>
      </c>
      <c r="K38" s="14">
        <f t="shared" si="13"/>
        <v>3950</v>
      </c>
      <c r="M38" s="31">
        <v>600000</v>
      </c>
      <c r="N38" s="31">
        <f t="shared" si="3"/>
        <v>0</v>
      </c>
      <c r="P38">
        <v>0</v>
      </c>
      <c r="Q38" s="23">
        <f t="shared" si="4"/>
        <v>0</v>
      </c>
    </row>
    <row r="39" spans="1:17" x14ac:dyDescent="0.25">
      <c r="A39" s="7">
        <v>45658</v>
      </c>
      <c r="B39">
        <v>125000</v>
      </c>
      <c r="C39" s="8">
        <f t="shared" si="6"/>
        <v>131060.43930739113</v>
      </c>
      <c r="E39" s="8">
        <f t="shared" si="2"/>
        <v>125000</v>
      </c>
      <c r="F39" s="8">
        <f t="shared" si="7"/>
        <v>138537.12871032715</v>
      </c>
      <c r="G39" s="8">
        <f>(0.3/12)*F39</f>
        <v>3463.4282177581786</v>
      </c>
      <c r="H39" s="8">
        <f t="shared" si="11"/>
        <v>117586.57178224182</v>
      </c>
      <c r="I39" s="8">
        <f t="shared" ref="I39" si="14">E39-K39</f>
        <v>121050</v>
      </c>
      <c r="J39" s="14">
        <f>K39</f>
        <v>3950</v>
      </c>
      <c r="K39" s="14">
        <f t="shared" si="13"/>
        <v>3950</v>
      </c>
      <c r="M39" s="31">
        <v>600000</v>
      </c>
      <c r="N39" s="31">
        <f t="shared" si="3"/>
        <v>0</v>
      </c>
      <c r="P39">
        <v>0</v>
      </c>
      <c r="Q39" s="23">
        <f t="shared" si="4"/>
        <v>0</v>
      </c>
    </row>
    <row r="40" spans="1:17" s="20" customFormat="1" x14ac:dyDescent="0.25">
      <c r="A40" s="19">
        <v>45689</v>
      </c>
      <c r="B40" s="20">
        <v>125000</v>
      </c>
      <c r="C40" s="21">
        <f t="shared" si="6"/>
        <v>131489.4970814242</v>
      </c>
      <c r="E40" s="21">
        <f t="shared" si="2"/>
        <v>125000</v>
      </c>
      <c r="F40" s="21">
        <f>F39-H39</f>
        <v>20950.556928085323</v>
      </c>
      <c r="G40" s="21">
        <f>(0.3/12)*F40</f>
        <v>523.76392320213301</v>
      </c>
      <c r="H40" s="21">
        <f t="shared" si="11"/>
        <v>20950.556928085323</v>
      </c>
      <c r="I40" s="21">
        <f>F40+G40</f>
        <v>21474.320851287455</v>
      </c>
      <c r="J40" s="22">
        <f>E40-I40</f>
        <v>103525.67914871254</v>
      </c>
      <c r="K40" s="22">
        <f t="shared" si="13"/>
        <v>3950</v>
      </c>
      <c r="M40" s="33">
        <v>600000</v>
      </c>
      <c r="N40" s="31">
        <f t="shared" si="3"/>
        <v>0</v>
      </c>
      <c r="P40">
        <v>0</v>
      </c>
      <c r="Q40" s="23">
        <f t="shared" si="4"/>
        <v>99575.679148712545</v>
      </c>
    </row>
    <row r="41" spans="1:17" x14ac:dyDescent="0.25">
      <c r="A41" s="7">
        <v>45717</v>
      </c>
      <c r="B41">
        <v>125000</v>
      </c>
      <c r="C41" s="8">
        <f t="shared" si="6"/>
        <v>131919.95947896098</v>
      </c>
      <c r="E41" s="8">
        <f t="shared" si="2"/>
        <v>125000</v>
      </c>
      <c r="F41" s="8">
        <f t="shared" si="7"/>
        <v>0</v>
      </c>
      <c r="G41" s="8">
        <f>(0.3/12)*F41</f>
        <v>0</v>
      </c>
      <c r="H41" s="8">
        <f t="shared" si="11"/>
        <v>0</v>
      </c>
      <c r="I41" s="8">
        <v>0</v>
      </c>
      <c r="J41" s="14">
        <f>E41-I41</f>
        <v>125000</v>
      </c>
      <c r="K41" s="14">
        <f t="shared" si="13"/>
        <v>3950</v>
      </c>
      <c r="M41" s="31">
        <v>600000</v>
      </c>
      <c r="N41" s="31">
        <f t="shared" si="3"/>
        <v>0</v>
      </c>
      <c r="P41">
        <v>0</v>
      </c>
      <c r="Q41" s="23">
        <f t="shared" si="4"/>
        <v>121050</v>
      </c>
    </row>
    <row r="42" spans="1:17" x14ac:dyDescent="0.25">
      <c r="A42" s="7">
        <v>45748</v>
      </c>
      <c r="B42">
        <v>125000</v>
      </c>
      <c r="C42" s="8">
        <f t="shared" si="6"/>
        <v>132351.83109837334</v>
      </c>
      <c r="E42" s="8">
        <f t="shared" si="2"/>
        <v>125000</v>
      </c>
      <c r="F42" s="8"/>
      <c r="G42" s="8"/>
      <c r="H42" s="8"/>
      <c r="I42" s="8"/>
      <c r="J42" s="14">
        <f>E42-I42</f>
        <v>125000</v>
      </c>
      <c r="K42" s="14">
        <f t="shared" si="13"/>
        <v>3950</v>
      </c>
      <c r="M42" s="31">
        <v>600000</v>
      </c>
      <c r="N42" s="31">
        <f t="shared" si="3"/>
        <v>0</v>
      </c>
      <c r="P42">
        <v>0</v>
      </c>
      <c r="Q42" s="23">
        <f t="shared" si="4"/>
        <v>121050</v>
      </c>
    </row>
    <row r="43" spans="1:17" x14ac:dyDescent="0.25">
      <c r="A43" s="7">
        <v>45778</v>
      </c>
      <c r="B43">
        <v>125000</v>
      </c>
      <c r="C43" s="8">
        <f t="shared" si="6"/>
        <v>132785.11655308696</v>
      </c>
      <c r="E43" s="8">
        <f t="shared" si="2"/>
        <v>125000</v>
      </c>
      <c r="F43" s="8"/>
      <c r="G43" s="8"/>
      <c r="H43" s="8"/>
      <c r="I43" s="8"/>
      <c r="J43" s="14">
        <f t="shared" ref="J43:J106" si="15">E43</f>
        <v>125000</v>
      </c>
      <c r="K43" s="14">
        <f t="shared" si="13"/>
        <v>3950</v>
      </c>
      <c r="M43" s="31">
        <v>600000</v>
      </c>
      <c r="N43" s="31">
        <f t="shared" si="3"/>
        <v>0</v>
      </c>
      <c r="P43">
        <v>0</v>
      </c>
      <c r="Q43" s="23">
        <f t="shared" si="4"/>
        <v>121050</v>
      </c>
    </row>
    <row r="44" spans="1:17" x14ac:dyDescent="0.25">
      <c r="A44" s="7">
        <v>45809</v>
      </c>
      <c r="B44">
        <v>125000</v>
      </c>
      <c r="C44" s="8">
        <f t="shared" si="6"/>
        <v>133219.82047163072</v>
      </c>
      <c r="E44" s="8">
        <f t="shared" si="2"/>
        <v>125000</v>
      </c>
      <c r="F44" s="8"/>
      <c r="G44" s="8"/>
      <c r="H44" s="8"/>
      <c r="I44" s="8"/>
      <c r="J44" s="14">
        <f t="shared" si="15"/>
        <v>125000</v>
      </c>
      <c r="K44" s="14">
        <f t="shared" si="13"/>
        <v>3950</v>
      </c>
      <c r="M44" s="31">
        <v>600000</v>
      </c>
      <c r="N44" s="31">
        <f t="shared" si="3"/>
        <v>0</v>
      </c>
      <c r="P44">
        <v>0</v>
      </c>
      <c r="Q44" s="23">
        <f t="shared" si="4"/>
        <v>121050</v>
      </c>
    </row>
    <row r="45" spans="1:17" x14ac:dyDescent="0.25">
      <c r="A45" s="7">
        <v>45839</v>
      </c>
      <c r="B45">
        <v>125000</v>
      </c>
      <c r="C45" s="8">
        <f t="shared" si="6"/>
        <v>133655.94749768611</v>
      </c>
      <c r="E45" s="8">
        <f t="shared" si="2"/>
        <v>125000</v>
      </c>
      <c r="F45" s="8"/>
      <c r="G45" s="8"/>
      <c r="H45" s="8"/>
      <c r="I45" s="8"/>
      <c r="J45" s="14">
        <f t="shared" si="15"/>
        <v>125000</v>
      </c>
      <c r="K45" s="14">
        <f t="shared" si="13"/>
        <v>3950</v>
      </c>
      <c r="M45" s="31">
        <v>600000</v>
      </c>
      <c r="N45" s="31">
        <f t="shared" si="3"/>
        <v>0</v>
      </c>
      <c r="P45">
        <v>0</v>
      </c>
      <c r="Q45" s="23">
        <f t="shared" si="4"/>
        <v>121050</v>
      </c>
    </row>
    <row r="46" spans="1:17" x14ac:dyDescent="0.25">
      <c r="A46" s="7">
        <v>45870</v>
      </c>
      <c r="B46">
        <v>125000</v>
      </c>
      <c r="C46" s="8">
        <f t="shared" si="6"/>
        <v>134093.50229013676</v>
      </c>
      <c r="E46" s="8">
        <f t="shared" si="2"/>
        <v>125000</v>
      </c>
      <c r="F46" s="8"/>
      <c r="G46" s="8"/>
      <c r="H46" s="8"/>
      <c r="I46" s="8"/>
      <c r="J46" s="14">
        <f t="shared" si="15"/>
        <v>125000</v>
      </c>
      <c r="K46" s="14">
        <f t="shared" si="13"/>
        <v>3950</v>
      </c>
      <c r="M46" s="31">
        <v>600000</v>
      </c>
      <c r="N46" s="31">
        <f t="shared" si="3"/>
        <v>0</v>
      </c>
      <c r="P46">
        <v>0</v>
      </c>
      <c r="Q46" s="23">
        <f t="shared" si="4"/>
        <v>121050</v>
      </c>
    </row>
    <row r="47" spans="1:17" x14ac:dyDescent="0.25">
      <c r="A47" s="7">
        <v>45901</v>
      </c>
      <c r="B47">
        <v>125000</v>
      </c>
      <c r="C47" s="8">
        <f t="shared" si="6"/>
        <v>134532.48952311836</v>
      </c>
      <c r="E47" s="8">
        <f t="shared" si="2"/>
        <v>125000</v>
      </c>
      <c r="F47" s="8"/>
      <c r="G47" s="8"/>
      <c r="H47" s="8"/>
      <c r="I47" s="8"/>
      <c r="J47" s="14">
        <f t="shared" si="15"/>
        <v>125000</v>
      </c>
      <c r="K47" s="14">
        <f t="shared" si="13"/>
        <v>7900</v>
      </c>
      <c r="M47" s="32">
        <v>1200000</v>
      </c>
      <c r="N47" s="31">
        <f t="shared" si="3"/>
        <v>0</v>
      </c>
      <c r="P47">
        <v>0</v>
      </c>
      <c r="Q47" s="23">
        <f t="shared" si="4"/>
        <v>117100</v>
      </c>
    </row>
    <row r="48" spans="1:17" x14ac:dyDescent="0.25">
      <c r="A48" s="7">
        <v>45931</v>
      </c>
      <c r="B48">
        <v>125000</v>
      </c>
      <c r="C48" s="8">
        <f t="shared" si="6"/>
        <v>134972.91388606845</v>
      </c>
      <c r="E48" s="8">
        <f t="shared" si="2"/>
        <v>125000</v>
      </c>
      <c r="F48" s="8"/>
      <c r="G48" s="8"/>
      <c r="H48" s="8"/>
      <c r="I48" s="8"/>
      <c r="J48" s="14">
        <f t="shared" si="15"/>
        <v>125000</v>
      </c>
      <c r="K48" s="14">
        <f t="shared" si="13"/>
        <v>7900</v>
      </c>
      <c r="M48" s="32">
        <v>1200000</v>
      </c>
      <c r="N48" s="31">
        <f t="shared" si="3"/>
        <v>0</v>
      </c>
      <c r="P48">
        <v>0</v>
      </c>
      <c r="Q48" s="23">
        <f t="shared" si="4"/>
        <v>117100</v>
      </c>
    </row>
    <row r="49" spans="1:17" x14ac:dyDescent="0.25">
      <c r="A49" s="7">
        <v>45962</v>
      </c>
      <c r="B49">
        <v>125000</v>
      </c>
      <c r="C49" s="8">
        <f t="shared" si="6"/>
        <v>135414.78008377657</v>
      </c>
      <c r="E49" s="8">
        <f t="shared" si="2"/>
        <v>125000</v>
      </c>
      <c r="F49" s="8"/>
      <c r="G49" s="8"/>
      <c r="H49" s="8"/>
      <c r="I49" s="8"/>
      <c r="J49" s="14">
        <f t="shared" si="15"/>
        <v>125000</v>
      </c>
      <c r="K49" s="14">
        <f t="shared" si="13"/>
        <v>7900</v>
      </c>
      <c r="M49" s="32">
        <v>1200000</v>
      </c>
      <c r="N49" s="31">
        <f t="shared" si="3"/>
        <v>0</v>
      </c>
      <c r="P49">
        <v>0</v>
      </c>
      <c r="Q49" s="23">
        <f t="shared" si="4"/>
        <v>117100</v>
      </c>
    </row>
    <row r="50" spans="1:17" x14ac:dyDescent="0.25">
      <c r="A50" s="7">
        <v>45992</v>
      </c>
      <c r="B50">
        <v>125000</v>
      </c>
      <c r="C50" s="8">
        <f t="shared" si="6"/>
        <v>135858.09283643455</v>
      </c>
      <c r="E50" s="8">
        <f t="shared" si="2"/>
        <v>125000</v>
      </c>
      <c r="J50" s="14">
        <f t="shared" si="15"/>
        <v>125000</v>
      </c>
      <c r="K50" s="14">
        <f t="shared" si="13"/>
        <v>7900</v>
      </c>
      <c r="M50" s="32">
        <v>1200000</v>
      </c>
      <c r="N50" s="31">
        <f t="shared" si="3"/>
        <v>0</v>
      </c>
      <c r="P50">
        <v>0</v>
      </c>
      <c r="Q50" s="23">
        <f t="shared" si="4"/>
        <v>117100</v>
      </c>
    </row>
    <row r="51" spans="1:17" x14ac:dyDescent="0.25">
      <c r="A51" s="7">
        <v>46023</v>
      </c>
      <c r="B51">
        <v>125000</v>
      </c>
      <c r="C51" s="8">
        <f t="shared" si="6"/>
        <v>136302.85687968685</v>
      </c>
      <c r="E51" s="8">
        <f t="shared" si="2"/>
        <v>125000</v>
      </c>
      <c r="J51" s="14">
        <f t="shared" si="15"/>
        <v>125000</v>
      </c>
      <c r="K51" s="14">
        <f t="shared" si="13"/>
        <v>7900</v>
      </c>
      <c r="M51" s="32">
        <v>1200000</v>
      </c>
      <c r="N51" s="31">
        <f t="shared" si="3"/>
        <v>0</v>
      </c>
      <c r="P51">
        <v>0</v>
      </c>
      <c r="Q51" s="23">
        <f t="shared" si="4"/>
        <v>117100</v>
      </c>
    </row>
    <row r="52" spans="1:17" x14ac:dyDescent="0.25">
      <c r="A52" s="7">
        <v>46054</v>
      </c>
      <c r="B52">
        <v>125000</v>
      </c>
      <c r="C52" s="8">
        <f t="shared" si="6"/>
        <v>136749.07696468124</v>
      </c>
      <c r="E52" s="8">
        <f t="shared" si="2"/>
        <v>125000</v>
      </c>
      <c r="J52" s="14">
        <f t="shared" si="15"/>
        <v>125000</v>
      </c>
      <c r="K52" s="14">
        <f t="shared" si="13"/>
        <v>7900</v>
      </c>
      <c r="M52" s="32">
        <v>1200000</v>
      </c>
      <c r="N52" s="31">
        <f t="shared" si="3"/>
        <v>0</v>
      </c>
      <c r="P52">
        <v>0</v>
      </c>
      <c r="Q52" s="23">
        <f t="shared" si="4"/>
        <v>117100</v>
      </c>
    </row>
    <row r="53" spans="1:17" x14ac:dyDescent="0.25">
      <c r="A53" s="7">
        <v>46082</v>
      </c>
      <c r="B53">
        <v>125000</v>
      </c>
      <c r="C53" s="8">
        <f t="shared" si="6"/>
        <v>137196.7578581195</v>
      </c>
      <c r="E53" s="8">
        <f t="shared" si="2"/>
        <v>125000</v>
      </c>
      <c r="J53" s="14">
        <f t="shared" si="15"/>
        <v>125000</v>
      </c>
      <c r="K53" s="14">
        <f t="shared" si="13"/>
        <v>7900</v>
      </c>
      <c r="M53" s="32">
        <v>1200000</v>
      </c>
      <c r="N53" s="31">
        <f t="shared" si="3"/>
        <v>0</v>
      </c>
      <c r="P53">
        <v>0</v>
      </c>
      <c r="Q53" s="23">
        <f t="shared" si="4"/>
        <v>117100</v>
      </c>
    </row>
    <row r="54" spans="1:17" x14ac:dyDescent="0.25">
      <c r="A54" s="7">
        <v>46113</v>
      </c>
      <c r="B54">
        <v>125000</v>
      </c>
      <c r="C54" s="8">
        <f t="shared" si="6"/>
        <v>137645.90434230832</v>
      </c>
      <c r="E54" s="8">
        <f t="shared" si="2"/>
        <v>125000</v>
      </c>
      <c r="J54" s="14">
        <f t="shared" si="15"/>
        <v>125000</v>
      </c>
      <c r="K54" s="14">
        <f t="shared" si="13"/>
        <v>7900</v>
      </c>
      <c r="M54" s="32">
        <v>1200000</v>
      </c>
      <c r="N54" s="31">
        <f t="shared" si="3"/>
        <v>0</v>
      </c>
      <c r="P54">
        <v>0</v>
      </c>
      <c r="Q54" s="23">
        <f t="shared" si="4"/>
        <v>117100</v>
      </c>
    </row>
    <row r="55" spans="1:17" x14ac:dyDescent="0.25">
      <c r="A55" s="7">
        <v>46143</v>
      </c>
      <c r="B55">
        <v>125000</v>
      </c>
      <c r="C55" s="8">
        <f t="shared" si="6"/>
        <v>138096.52121521049</v>
      </c>
      <c r="E55" s="8">
        <f t="shared" si="2"/>
        <v>125000</v>
      </c>
      <c r="J55" s="14">
        <f t="shared" si="15"/>
        <v>125000</v>
      </c>
      <c r="K55" s="14">
        <f t="shared" si="13"/>
        <v>7900</v>
      </c>
      <c r="M55" s="32">
        <v>1200000</v>
      </c>
      <c r="N55" s="31">
        <f t="shared" si="3"/>
        <v>0</v>
      </c>
      <c r="P55">
        <v>0</v>
      </c>
      <c r="Q55" s="23">
        <f t="shared" si="4"/>
        <v>117100</v>
      </c>
    </row>
    <row r="56" spans="1:17" x14ac:dyDescent="0.25">
      <c r="A56" s="7">
        <v>46174</v>
      </c>
      <c r="B56">
        <v>125000</v>
      </c>
      <c r="C56" s="8">
        <f t="shared" si="6"/>
        <v>138548.613290496</v>
      </c>
      <c r="E56" s="8">
        <f t="shared" si="2"/>
        <v>125000</v>
      </c>
      <c r="J56" s="14">
        <f t="shared" si="15"/>
        <v>125000</v>
      </c>
      <c r="K56" s="14">
        <f t="shared" si="13"/>
        <v>7900</v>
      </c>
      <c r="M56" s="32">
        <v>1200000</v>
      </c>
      <c r="N56" s="31">
        <f t="shared" si="3"/>
        <v>0</v>
      </c>
      <c r="P56">
        <v>0</v>
      </c>
      <c r="Q56" s="23">
        <f t="shared" si="4"/>
        <v>117100</v>
      </c>
    </row>
    <row r="57" spans="1:17" x14ac:dyDescent="0.25">
      <c r="A57" s="7">
        <v>46204</v>
      </c>
      <c r="B57">
        <v>125000</v>
      </c>
      <c r="C57" s="8">
        <f t="shared" si="6"/>
        <v>139002.1853975936</v>
      </c>
      <c r="E57" s="8">
        <f t="shared" si="2"/>
        <v>125000</v>
      </c>
      <c r="J57" s="14">
        <f t="shared" si="15"/>
        <v>125000</v>
      </c>
      <c r="K57" s="14">
        <f t="shared" si="13"/>
        <v>7900</v>
      </c>
      <c r="M57" s="32">
        <v>1200000</v>
      </c>
      <c r="N57" s="31">
        <f t="shared" si="3"/>
        <v>0</v>
      </c>
      <c r="P57">
        <v>0</v>
      </c>
      <c r="Q57" s="23">
        <f t="shared" si="4"/>
        <v>117100</v>
      </c>
    </row>
    <row r="58" spans="1:17" x14ac:dyDescent="0.25">
      <c r="A58" s="7">
        <v>46235</v>
      </c>
      <c r="B58">
        <v>125000</v>
      </c>
      <c r="C58" s="8">
        <f t="shared" si="6"/>
        <v>139457.24238174228</v>
      </c>
      <c r="E58" s="8">
        <f t="shared" si="2"/>
        <v>125000</v>
      </c>
      <c r="J58" s="14">
        <f t="shared" si="15"/>
        <v>125000</v>
      </c>
      <c r="K58" s="14">
        <f t="shared" si="13"/>
        <v>7900</v>
      </c>
      <c r="M58" s="32">
        <v>1200000</v>
      </c>
      <c r="N58" s="31">
        <f t="shared" si="3"/>
        <v>0</v>
      </c>
      <c r="P58">
        <v>0</v>
      </c>
      <c r="Q58" s="23">
        <f t="shared" si="4"/>
        <v>117100</v>
      </c>
    </row>
    <row r="59" spans="1:17" x14ac:dyDescent="0.25">
      <c r="A59" s="7">
        <v>46266</v>
      </c>
      <c r="B59">
        <v>125000</v>
      </c>
      <c r="C59" s="8">
        <f t="shared" si="6"/>
        <v>139913.78910404316</v>
      </c>
      <c r="E59" s="8">
        <f t="shared" si="2"/>
        <v>125000</v>
      </c>
      <c r="J59" s="14">
        <f t="shared" si="15"/>
        <v>125000</v>
      </c>
      <c r="K59" s="14">
        <f t="shared" si="13"/>
        <v>11850</v>
      </c>
      <c r="M59" s="32">
        <v>1800000</v>
      </c>
      <c r="N59" s="31">
        <f t="shared" si="3"/>
        <v>0</v>
      </c>
      <c r="P59">
        <v>0</v>
      </c>
      <c r="Q59" s="23">
        <f t="shared" si="4"/>
        <v>113150</v>
      </c>
    </row>
    <row r="60" spans="1:17" x14ac:dyDescent="0.25">
      <c r="A60" s="7">
        <v>46296</v>
      </c>
      <c r="B60">
        <v>125000</v>
      </c>
      <c r="C60" s="8">
        <f t="shared" si="6"/>
        <v>140371.83044151127</v>
      </c>
      <c r="E60" s="8">
        <f t="shared" si="2"/>
        <v>125000</v>
      </c>
      <c r="J60" s="14">
        <f t="shared" si="15"/>
        <v>125000</v>
      </c>
      <c r="K60" s="14">
        <f t="shared" si="13"/>
        <v>11850</v>
      </c>
      <c r="M60" s="32">
        <v>1800000</v>
      </c>
      <c r="N60" s="31">
        <f t="shared" si="3"/>
        <v>0</v>
      </c>
      <c r="P60">
        <v>0</v>
      </c>
      <c r="Q60" s="23">
        <f t="shared" si="4"/>
        <v>113150</v>
      </c>
    </row>
    <row r="61" spans="1:17" x14ac:dyDescent="0.25">
      <c r="A61" s="7">
        <v>46327</v>
      </c>
      <c r="B61">
        <v>125000</v>
      </c>
      <c r="C61" s="8">
        <f t="shared" si="6"/>
        <v>140831.37128712772</v>
      </c>
      <c r="E61" s="8">
        <f t="shared" si="2"/>
        <v>125000</v>
      </c>
      <c r="J61" s="14">
        <f t="shared" si="15"/>
        <v>125000</v>
      </c>
      <c r="K61" s="14">
        <f t="shared" si="13"/>
        <v>11850</v>
      </c>
      <c r="M61" s="32">
        <v>1800000</v>
      </c>
      <c r="N61" s="31">
        <f t="shared" si="3"/>
        <v>0</v>
      </c>
      <c r="P61">
        <v>0</v>
      </c>
      <c r="Q61" s="23">
        <f t="shared" si="4"/>
        <v>113150</v>
      </c>
    </row>
    <row r="62" spans="1:17" x14ac:dyDescent="0.25">
      <c r="A62" s="7">
        <v>46357</v>
      </c>
      <c r="B62">
        <v>125000</v>
      </c>
      <c r="C62" s="8">
        <f t="shared" si="6"/>
        <v>141292.41654989202</v>
      </c>
      <c r="E62" s="8">
        <f t="shared" si="2"/>
        <v>125000</v>
      </c>
      <c r="J62" s="14">
        <f t="shared" si="15"/>
        <v>125000</v>
      </c>
      <c r="K62" s="14">
        <f t="shared" si="13"/>
        <v>11850</v>
      </c>
      <c r="M62" s="32">
        <v>1800000</v>
      </c>
      <c r="N62" s="31">
        <f t="shared" si="3"/>
        <v>0</v>
      </c>
      <c r="P62">
        <v>0</v>
      </c>
      <c r="Q62" s="23">
        <f t="shared" si="4"/>
        <v>113150</v>
      </c>
    </row>
    <row r="63" spans="1:17" x14ac:dyDescent="0.25">
      <c r="A63" s="7">
        <v>46388</v>
      </c>
      <c r="B63">
        <v>125000</v>
      </c>
      <c r="C63" s="8">
        <f t="shared" si="6"/>
        <v>141754.97115487442</v>
      </c>
      <c r="E63" s="8">
        <f t="shared" si="2"/>
        <v>125000</v>
      </c>
      <c r="J63" s="14">
        <f t="shared" si="15"/>
        <v>125000</v>
      </c>
      <c r="K63" s="14">
        <f t="shared" si="13"/>
        <v>11850</v>
      </c>
      <c r="M63" s="32">
        <v>1800000</v>
      </c>
      <c r="N63" s="31">
        <f t="shared" si="3"/>
        <v>0</v>
      </c>
      <c r="P63">
        <v>0</v>
      </c>
      <c r="Q63" s="23">
        <f t="shared" si="4"/>
        <v>113150</v>
      </c>
    </row>
    <row r="64" spans="1:17" x14ac:dyDescent="0.25">
      <c r="A64" s="7">
        <v>46419</v>
      </c>
      <c r="B64">
        <v>125000</v>
      </c>
      <c r="C64" s="8">
        <f t="shared" si="6"/>
        <v>142219.04004326859</v>
      </c>
      <c r="E64" s="8">
        <f t="shared" si="2"/>
        <v>125000</v>
      </c>
      <c r="J64" s="14">
        <f t="shared" si="15"/>
        <v>125000</v>
      </c>
      <c r="K64" s="14">
        <f t="shared" si="13"/>
        <v>11850</v>
      </c>
      <c r="M64" s="32">
        <v>1800000</v>
      </c>
      <c r="N64" s="31">
        <f t="shared" si="3"/>
        <v>0</v>
      </c>
      <c r="P64">
        <v>0</v>
      </c>
      <c r="Q64" s="23">
        <f t="shared" si="4"/>
        <v>113150</v>
      </c>
    </row>
    <row r="65" spans="1:17" x14ac:dyDescent="0.25">
      <c r="A65" s="7">
        <v>46447</v>
      </c>
      <c r="B65">
        <v>125000</v>
      </c>
      <c r="C65" s="8">
        <f t="shared" si="6"/>
        <v>142684.62817244438</v>
      </c>
      <c r="E65" s="8">
        <f t="shared" si="2"/>
        <v>125000</v>
      </c>
      <c r="J65" s="14">
        <f t="shared" si="15"/>
        <v>125000</v>
      </c>
      <c r="K65" s="14">
        <f t="shared" si="13"/>
        <v>11850</v>
      </c>
      <c r="M65" s="32">
        <v>1800000</v>
      </c>
      <c r="N65" s="31">
        <f t="shared" si="3"/>
        <v>0</v>
      </c>
      <c r="P65">
        <v>0</v>
      </c>
      <c r="Q65" s="23">
        <f t="shared" si="4"/>
        <v>113150</v>
      </c>
    </row>
    <row r="66" spans="1:17" x14ac:dyDescent="0.25">
      <c r="A66" s="7">
        <v>46478</v>
      </c>
      <c r="B66">
        <v>125000</v>
      </c>
      <c r="C66" s="8">
        <f t="shared" si="6"/>
        <v>143151.74051600078</v>
      </c>
      <c r="E66" s="8">
        <f t="shared" si="2"/>
        <v>125000</v>
      </c>
      <c r="J66" s="14">
        <f t="shared" si="15"/>
        <v>125000</v>
      </c>
      <c r="K66" s="14">
        <f t="shared" si="13"/>
        <v>11850</v>
      </c>
      <c r="M66" s="32">
        <v>1800000</v>
      </c>
      <c r="N66" s="31">
        <f t="shared" si="3"/>
        <v>0</v>
      </c>
      <c r="P66">
        <v>0</v>
      </c>
      <c r="Q66" s="23">
        <f t="shared" si="4"/>
        <v>113150</v>
      </c>
    </row>
    <row r="67" spans="1:17" x14ac:dyDescent="0.25">
      <c r="A67" s="7">
        <v>46508</v>
      </c>
      <c r="B67">
        <v>125000</v>
      </c>
      <c r="C67" s="8">
        <f t="shared" si="6"/>
        <v>143620.38206381904</v>
      </c>
      <c r="E67" s="8">
        <f t="shared" si="2"/>
        <v>125000</v>
      </c>
      <c r="J67" s="14">
        <f t="shared" si="15"/>
        <v>125000</v>
      </c>
      <c r="K67" s="14">
        <f t="shared" si="13"/>
        <v>11850</v>
      </c>
      <c r="M67" s="32">
        <v>1800000</v>
      </c>
      <c r="N67" s="31">
        <f t="shared" si="3"/>
        <v>0</v>
      </c>
      <c r="P67">
        <v>0</v>
      </c>
      <c r="Q67" s="23">
        <f t="shared" si="4"/>
        <v>113150</v>
      </c>
    </row>
    <row r="68" spans="1:17" x14ac:dyDescent="0.25">
      <c r="A68" s="7">
        <v>46539</v>
      </c>
      <c r="B68">
        <v>125000</v>
      </c>
      <c r="C68" s="8">
        <f t="shared" si="6"/>
        <v>144090.55782211598</v>
      </c>
      <c r="E68" s="8">
        <f t="shared" si="2"/>
        <v>125000</v>
      </c>
      <c r="J68" s="14">
        <f t="shared" si="15"/>
        <v>125000</v>
      </c>
      <c r="K68" s="14">
        <f t="shared" si="13"/>
        <v>11850</v>
      </c>
      <c r="M68" s="32">
        <v>1800000</v>
      </c>
      <c r="N68" s="31">
        <f t="shared" si="3"/>
        <v>0</v>
      </c>
      <c r="P68">
        <v>0</v>
      </c>
      <c r="Q68" s="23">
        <f t="shared" si="4"/>
        <v>113150</v>
      </c>
    </row>
    <row r="69" spans="1:17" x14ac:dyDescent="0.25">
      <c r="A69" s="7">
        <v>46569</v>
      </c>
      <c r="B69">
        <v>125000</v>
      </c>
      <c r="C69" s="8">
        <f t="shared" si="6"/>
        <v>144562.27281349749</v>
      </c>
      <c r="E69" s="8">
        <f t="shared" si="2"/>
        <v>125000</v>
      </c>
      <c r="J69" s="14">
        <f t="shared" si="15"/>
        <v>125000</v>
      </c>
      <c r="K69" s="14">
        <f t="shared" si="13"/>
        <v>11850</v>
      </c>
      <c r="M69" s="32">
        <v>1800000</v>
      </c>
      <c r="N69" s="31">
        <f t="shared" si="3"/>
        <v>0</v>
      </c>
      <c r="P69">
        <v>0</v>
      </c>
      <c r="Q69" s="23">
        <f t="shared" si="4"/>
        <v>113150</v>
      </c>
    </row>
    <row r="70" spans="1:17" x14ac:dyDescent="0.25">
      <c r="A70" s="7">
        <v>46600</v>
      </c>
      <c r="B70">
        <v>125000</v>
      </c>
      <c r="C70" s="8">
        <f t="shared" si="6"/>
        <v>145035.53207701212</v>
      </c>
      <c r="E70" s="8">
        <f t="shared" si="2"/>
        <v>125000</v>
      </c>
      <c r="J70" s="14">
        <f t="shared" si="15"/>
        <v>125000</v>
      </c>
      <c r="K70" s="14">
        <f t="shared" si="13"/>
        <v>11850</v>
      </c>
      <c r="M70" s="32">
        <v>1800000</v>
      </c>
      <c r="N70" s="31">
        <f t="shared" si="3"/>
        <v>0</v>
      </c>
      <c r="P70">
        <v>0</v>
      </c>
      <c r="Q70" s="23">
        <f t="shared" si="4"/>
        <v>113150</v>
      </c>
    </row>
    <row r="71" spans="1:17" x14ac:dyDescent="0.25">
      <c r="A71" s="7">
        <v>46631</v>
      </c>
      <c r="B71">
        <v>125000</v>
      </c>
      <c r="C71" s="8">
        <f t="shared" si="6"/>
        <v>145510.34066820503</v>
      </c>
      <c r="E71" s="8">
        <f t="shared" si="2"/>
        <v>125000</v>
      </c>
      <c r="J71" s="14">
        <f t="shared" si="15"/>
        <v>125000</v>
      </c>
      <c r="K71" s="14">
        <f t="shared" si="13"/>
        <v>15800</v>
      </c>
      <c r="M71" s="32">
        <v>2400000</v>
      </c>
      <c r="N71" s="31">
        <f t="shared" si="3"/>
        <v>0</v>
      </c>
      <c r="P71">
        <v>0</v>
      </c>
      <c r="Q71" s="23">
        <f t="shared" si="4"/>
        <v>109200</v>
      </c>
    </row>
    <row r="72" spans="1:17" x14ac:dyDescent="0.25">
      <c r="A72" s="7">
        <v>46661</v>
      </c>
      <c r="B72">
        <v>125000</v>
      </c>
      <c r="C72" s="8">
        <f t="shared" si="6"/>
        <v>145986.70365917185</v>
      </c>
      <c r="E72" s="8">
        <f t="shared" si="2"/>
        <v>125000</v>
      </c>
      <c r="J72" s="14">
        <f t="shared" si="15"/>
        <v>125000</v>
      </c>
      <c r="K72" s="14">
        <f t="shared" si="13"/>
        <v>15800</v>
      </c>
      <c r="M72" s="32">
        <v>2400000</v>
      </c>
      <c r="N72" s="31">
        <f t="shared" si="3"/>
        <v>0</v>
      </c>
      <c r="P72">
        <v>0</v>
      </c>
      <c r="Q72" s="23">
        <f t="shared" si="4"/>
        <v>109200</v>
      </c>
    </row>
    <row r="73" spans="1:17" x14ac:dyDescent="0.25">
      <c r="A73" s="7">
        <v>46692</v>
      </c>
      <c r="B73">
        <v>125000</v>
      </c>
      <c r="C73" s="8">
        <f t="shared" si="6"/>
        <v>146464.62613861298</v>
      </c>
      <c r="E73" s="8">
        <f t="shared" si="2"/>
        <v>125000</v>
      </c>
      <c r="J73" s="14">
        <f t="shared" si="15"/>
        <v>125000</v>
      </c>
      <c r="K73" s="14">
        <f t="shared" si="13"/>
        <v>15800</v>
      </c>
      <c r="M73" s="32">
        <v>2400000</v>
      </c>
      <c r="N73" s="31">
        <f t="shared" si="3"/>
        <v>0</v>
      </c>
      <c r="P73">
        <v>0</v>
      </c>
      <c r="Q73" s="23">
        <f t="shared" si="4"/>
        <v>109200</v>
      </c>
    </row>
    <row r="74" spans="1:17" x14ac:dyDescent="0.25">
      <c r="A74" s="7">
        <v>46722</v>
      </c>
      <c r="B74">
        <v>125000</v>
      </c>
      <c r="C74" s="8">
        <f t="shared" si="6"/>
        <v>146944.11321188786</v>
      </c>
      <c r="E74" s="8">
        <f t="shared" si="2"/>
        <v>125000</v>
      </c>
      <c r="J74" s="14">
        <f t="shared" si="15"/>
        <v>125000</v>
      </c>
      <c r="K74" s="14">
        <f t="shared" si="13"/>
        <v>15800</v>
      </c>
      <c r="M74" s="32">
        <v>2400000</v>
      </c>
      <c r="N74" s="31">
        <f t="shared" si="3"/>
        <v>0</v>
      </c>
      <c r="P74">
        <v>0</v>
      </c>
      <c r="Q74" s="23">
        <f t="shared" si="4"/>
        <v>109200</v>
      </c>
    </row>
    <row r="75" spans="1:17" x14ac:dyDescent="0.25">
      <c r="A75" s="7">
        <v>46753</v>
      </c>
      <c r="B75">
        <v>125000</v>
      </c>
      <c r="C75" s="8">
        <f t="shared" si="6"/>
        <v>147425.17000106955</v>
      </c>
      <c r="E75" s="8">
        <f t="shared" si="2"/>
        <v>125000</v>
      </c>
      <c r="J75" s="14">
        <f t="shared" si="15"/>
        <v>125000</v>
      </c>
      <c r="K75" s="14">
        <f t="shared" si="13"/>
        <v>15800</v>
      </c>
      <c r="M75" s="32">
        <v>2400000</v>
      </c>
      <c r="N75" s="31">
        <f t="shared" si="3"/>
        <v>0</v>
      </c>
      <c r="P75">
        <v>0</v>
      </c>
      <c r="Q75" s="23">
        <f t="shared" si="4"/>
        <v>109200</v>
      </c>
    </row>
    <row r="76" spans="1:17" x14ac:dyDescent="0.25">
      <c r="A76" s="7">
        <v>46784</v>
      </c>
      <c r="B76">
        <v>125000</v>
      </c>
      <c r="C76" s="8">
        <f t="shared" si="6"/>
        <v>147907.80164499948</v>
      </c>
      <c r="E76" s="8">
        <f t="shared" si="2"/>
        <v>125000</v>
      </c>
      <c r="J76" s="14">
        <f t="shared" si="15"/>
        <v>125000</v>
      </c>
      <c r="K76" s="14">
        <f t="shared" si="13"/>
        <v>15800</v>
      </c>
      <c r="M76" s="32">
        <v>2400000</v>
      </c>
      <c r="N76" s="31">
        <f t="shared" si="3"/>
        <v>0</v>
      </c>
      <c r="P76">
        <v>0</v>
      </c>
      <c r="Q76" s="23">
        <f t="shared" si="4"/>
        <v>109200</v>
      </c>
    </row>
    <row r="77" spans="1:17" x14ac:dyDescent="0.25">
      <c r="A77" s="7">
        <v>46813</v>
      </c>
      <c r="B77">
        <v>125000</v>
      </c>
      <c r="C77" s="8">
        <f t="shared" si="6"/>
        <v>148392.0132993423</v>
      </c>
      <c r="E77" s="8">
        <f t="shared" si="2"/>
        <v>125000</v>
      </c>
      <c r="J77" s="14">
        <f t="shared" si="15"/>
        <v>125000</v>
      </c>
      <c r="K77" s="14">
        <f t="shared" si="13"/>
        <v>15800</v>
      </c>
      <c r="M77" s="32">
        <v>2400000</v>
      </c>
      <c r="N77" s="31">
        <f t="shared" si="3"/>
        <v>0</v>
      </c>
      <c r="P77">
        <v>0</v>
      </c>
      <c r="Q77" s="23">
        <f t="shared" si="4"/>
        <v>109200</v>
      </c>
    </row>
    <row r="78" spans="1:17" x14ac:dyDescent="0.25">
      <c r="A78" s="7">
        <v>46844</v>
      </c>
      <c r="B78">
        <v>125000</v>
      </c>
      <c r="C78" s="8">
        <f t="shared" si="6"/>
        <v>148877.81013664094</v>
      </c>
      <c r="E78" s="8">
        <f t="shared" si="2"/>
        <v>125000</v>
      </c>
      <c r="J78" s="14">
        <f t="shared" si="15"/>
        <v>125000</v>
      </c>
      <c r="K78" s="14">
        <f t="shared" si="13"/>
        <v>15800</v>
      </c>
      <c r="M78" s="32">
        <v>2400000</v>
      </c>
      <c r="N78" s="31">
        <f t="shared" si="3"/>
        <v>0</v>
      </c>
      <c r="P78">
        <v>0</v>
      </c>
      <c r="Q78" s="23">
        <f t="shared" si="4"/>
        <v>109200</v>
      </c>
    </row>
    <row r="79" spans="1:17" x14ac:dyDescent="0.25">
      <c r="A79" s="7">
        <v>46874</v>
      </c>
      <c r="B79">
        <v>125000</v>
      </c>
      <c r="C79" s="8">
        <f t="shared" si="6"/>
        <v>149365.19734637192</v>
      </c>
      <c r="E79" s="8">
        <f t="shared" si="2"/>
        <v>125000</v>
      </c>
      <c r="J79" s="14">
        <f t="shared" si="15"/>
        <v>125000</v>
      </c>
      <c r="K79" s="14">
        <f t="shared" si="13"/>
        <v>15800</v>
      </c>
      <c r="M79" s="32">
        <v>2400000</v>
      </c>
      <c r="N79" s="31">
        <f t="shared" si="3"/>
        <v>0</v>
      </c>
      <c r="P79">
        <v>0</v>
      </c>
      <c r="Q79" s="23">
        <f t="shared" si="4"/>
        <v>109200</v>
      </c>
    </row>
    <row r="80" spans="1:17" x14ac:dyDescent="0.25">
      <c r="A80" s="7">
        <v>46905</v>
      </c>
      <c r="B80">
        <v>125000</v>
      </c>
      <c r="C80" s="8">
        <f t="shared" si="6"/>
        <v>149854.18013500073</v>
      </c>
      <c r="E80" s="8">
        <f t="shared" si="2"/>
        <v>125000</v>
      </c>
      <c r="J80" s="14">
        <f t="shared" si="15"/>
        <v>125000</v>
      </c>
      <c r="K80" s="14">
        <f t="shared" si="13"/>
        <v>15800</v>
      </c>
      <c r="M80" s="32">
        <v>2400000</v>
      </c>
      <c r="N80" s="31">
        <f t="shared" si="3"/>
        <v>0</v>
      </c>
      <c r="P80">
        <v>0</v>
      </c>
      <c r="Q80" s="23">
        <f t="shared" si="4"/>
        <v>109200</v>
      </c>
    </row>
    <row r="81" spans="1:17" x14ac:dyDescent="0.25">
      <c r="A81" s="7">
        <v>46935</v>
      </c>
      <c r="B81">
        <v>125000</v>
      </c>
      <c r="C81" s="8">
        <f t="shared" si="6"/>
        <v>150344.76372603749</v>
      </c>
      <c r="E81" s="8">
        <f t="shared" si="2"/>
        <v>125000</v>
      </c>
      <c r="J81" s="14">
        <f t="shared" si="15"/>
        <v>125000</v>
      </c>
      <c r="K81" s="14">
        <f t="shared" si="13"/>
        <v>15800</v>
      </c>
      <c r="M81" s="32">
        <v>2400000</v>
      </c>
      <c r="N81" s="31">
        <f t="shared" si="3"/>
        <v>0</v>
      </c>
      <c r="P81">
        <v>0</v>
      </c>
      <c r="Q81" s="23">
        <f t="shared" si="4"/>
        <v>109200</v>
      </c>
    </row>
    <row r="82" spans="1:17" x14ac:dyDescent="0.25">
      <c r="A82" s="7">
        <v>46966</v>
      </c>
      <c r="B82">
        <v>125000</v>
      </c>
      <c r="C82" s="8">
        <f t="shared" si="6"/>
        <v>150836.95336009271</v>
      </c>
      <c r="E82" s="8">
        <f t="shared" si="2"/>
        <v>125000</v>
      </c>
      <c r="J82" s="14">
        <f t="shared" si="15"/>
        <v>125000</v>
      </c>
      <c r="K82" s="14">
        <f t="shared" si="13"/>
        <v>15800</v>
      </c>
      <c r="M82" s="32">
        <v>2400000</v>
      </c>
      <c r="N82" s="31">
        <f t="shared" si="3"/>
        <v>0</v>
      </c>
      <c r="P82">
        <v>0</v>
      </c>
      <c r="Q82" s="23">
        <f t="shared" si="4"/>
        <v>109200</v>
      </c>
    </row>
    <row r="83" spans="1:17" x14ac:dyDescent="0.25">
      <c r="A83" s="7">
        <v>46997</v>
      </c>
      <c r="B83">
        <v>125000</v>
      </c>
      <c r="C83" s="8">
        <f t="shared" si="6"/>
        <v>151330.75429493331</v>
      </c>
      <c r="E83" s="8">
        <f t="shared" si="2"/>
        <v>125000</v>
      </c>
      <c r="J83" s="14">
        <f t="shared" si="15"/>
        <v>125000</v>
      </c>
      <c r="K83" s="14">
        <f t="shared" si="13"/>
        <v>19750</v>
      </c>
      <c r="M83" s="32">
        <v>3000000</v>
      </c>
      <c r="N83" s="31">
        <f t="shared" si="3"/>
        <v>0</v>
      </c>
      <c r="P83">
        <v>0</v>
      </c>
      <c r="Q83" s="23">
        <f t="shared" si="4"/>
        <v>105250</v>
      </c>
    </row>
    <row r="84" spans="1:17" x14ac:dyDescent="0.25">
      <c r="A84" s="7">
        <v>47027</v>
      </c>
      <c r="B84">
        <v>125000</v>
      </c>
      <c r="C84" s="8">
        <f t="shared" si="6"/>
        <v>151826.17180553882</v>
      </c>
      <c r="E84" s="8">
        <f t="shared" si="2"/>
        <v>125000</v>
      </c>
      <c r="J84" s="14">
        <f t="shared" si="15"/>
        <v>125000</v>
      </c>
      <c r="K84" s="14">
        <f t="shared" si="13"/>
        <v>19750</v>
      </c>
      <c r="M84" s="32">
        <v>3000000</v>
      </c>
      <c r="N84" s="31">
        <f t="shared" si="3"/>
        <v>0</v>
      </c>
      <c r="P84">
        <v>0</v>
      </c>
      <c r="Q84" s="23">
        <f t="shared" si="4"/>
        <v>105250</v>
      </c>
    </row>
    <row r="85" spans="1:17" x14ac:dyDescent="0.25">
      <c r="A85" s="7">
        <v>47058</v>
      </c>
      <c r="B85">
        <v>125000</v>
      </c>
      <c r="C85" s="8">
        <f t="shared" si="6"/>
        <v>152323.21118415758</v>
      </c>
      <c r="E85" s="8">
        <f t="shared" si="2"/>
        <v>125000</v>
      </c>
      <c r="J85" s="14">
        <f t="shared" si="15"/>
        <v>125000</v>
      </c>
      <c r="K85" s="14">
        <f t="shared" si="13"/>
        <v>19750</v>
      </c>
      <c r="M85" s="32">
        <v>3000000</v>
      </c>
      <c r="N85" s="31">
        <f t="shared" si="3"/>
        <v>0</v>
      </c>
      <c r="P85">
        <v>0</v>
      </c>
      <c r="Q85" s="23">
        <f t="shared" si="4"/>
        <v>105250</v>
      </c>
    </row>
    <row r="86" spans="1:17" x14ac:dyDescent="0.25">
      <c r="A86" s="7">
        <v>47088</v>
      </c>
      <c r="B86">
        <v>125000</v>
      </c>
      <c r="C86" s="8">
        <f t="shared" si="6"/>
        <v>152821.87774036344</v>
      </c>
      <c r="E86" s="8">
        <f t="shared" si="2"/>
        <v>125000</v>
      </c>
      <c r="J86" s="14">
        <f t="shared" si="15"/>
        <v>125000</v>
      </c>
      <c r="K86" s="14">
        <f t="shared" si="13"/>
        <v>19750</v>
      </c>
      <c r="M86" s="32">
        <v>3000000</v>
      </c>
      <c r="N86" s="31">
        <f t="shared" si="3"/>
        <v>0</v>
      </c>
      <c r="P86">
        <v>0</v>
      </c>
      <c r="Q86" s="23">
        <f t="shared" si="4"/>
        <v>105250</v>
      </c>
    </row>
    <row r="87" spans="1:17" x14ac:dyDescent="0.25">
      <c r="A87" s="7">
        <v>47119</v>
      </c>
      <c r="B87">
        <v>125000</v>
      </c>
      <c r="C87" s="8">
        <f t="shared" si="6"/>
        <v>153322.17680111242</v>
      </c>
      <c r="E87" s="8">
        <f t="shared" si="2"/>
        <v>125000</v>
      </c>
      <c r="J87" s="14">
        <f t="shared" si="15"/>
        <v>125000</v>
      </c>
      <c r="K87" s="14">
        <f t="shared" si="13"/>
        <v>19750</v>
      </c>
      <c r="M87" s="32">
        <v>3000000</v>
      </c>
      <c r="N87" s="31">
        <f t="shared" si="3"/>
        <v>0</v>
      </c>
      <c r="P87">
        <v>0</v>
      </c>
      <c r="Q87" s="23">
        <f t="shared" si="4"/>
        <v>105250</v>
      </c>
    </row>
    <row r="88" spans="1:17" x14ac:dyDescent="0.25">
      <c r="A88" s="7">
        <v>47150</v>
      </c>
      <c r="B88">
        <v>125000</v>
      </c>
      <c r="C88" s="8">
        <f t="shared" si="6"/>
        <v>153824.11371079955</v>
      </c>
      <c r="E88" s="8">
        <f t="shared" si="2"/>
        <v>125000</v>
      </c>
      <c r="J88" s="14">
        <f t="shared" si="15"/>
        <v>125000</v>
      </c>
      <c r="K88" s="14">
        <f t="shared" si="13"/>
        <v>19750</v>
      </c>
      <c r="M88" s="32">
        <v>3000000</v>
      </c>
      <c r="N88" s="31">
        <f t="shared" si="3"/>
        <v>0</v>
      </c>
      <c r="P88">
        <v>0</v>
      </c>
      <c r="Q88" s="23">
        <f t="shared" si="4"/>
        <v>105250</v>
      </c>
    </row>
    <row r="89" spans="1:17" x14ac:dyDescent="0.25">
      <c r="A89" s="7">
        <v>47178</v>
      </c>
      <c r="B89">
        <v>125000</v>
      </c>
      <c r="C89" s="8">
        <f t="shared" si="6"/>
        <v>154327.69383131608</v>
      </c>
      <c r="E89" s="8">
        <f t="shared" si="2"/>
        <v>125000</v>
      </c>
      <c r="J89" s="14">
        <f t="shared" si="15"/>
        <v>125000</v>
      </c>
      <c r="K89" s="14">
        <f t="shared" si="13"/>
        <v>19750</v>
      </c>
      <c r="M89" s="32">
        <v>3000000</v>
      </c>
      <c r="N89" s="31">
        <f t="shared" si="3"/>
        <v>0</v>
      </c>
      <c r="P89">
        <v>0</v>
      </c>
      <c r="Q89" s="23">
        <f t="shared" si="4"/>
        <v>105250</v>
      </c>
    </row>
    <row r="90" spans="1:17" x14ac:dyDescent="0.25">
      <c r="A90" s="7">
        <v>47209</v>
      </c>
      <c r="B90">
        <v>125000</v>
      </c>
      <c r="C90" s="8">
        <f t="shared" si="6"/>
        <v>154832.92254210668</v>
      </c>
      <c r="E90" s="8">
        <f t="shared" ref="E90:E153" si="16">B90-D90</f>
        <v>125000</v>
      </c>
      <c r="J90" s="14">
        <f t="shared" si="15"/>
        <v>125000</v>
      </c>
      <c r="K90" s="14">
        <f t="shared" si="13"/>
        <v>19750</v>
      </c>
      <c r="M90" s="32">
        <v>3000000</v>
      </c>
      <c r="N90" s="31">
        <f t="shared" ref="N90:N153" si="17">P90*$K$20</f>
        <v>0</v>
      </c>
      <c r="P90">
        <v>0</v>
      </c>
      <c r="Q90" s="23">
        <f t="shared" ref="Q90:Q153" si="18">J90-K90-N90</f>
        <v>105250</v>
      </c>
    </row>
    <row r="91" spans="1:17" x14ac:dyDescent="0.25">
      <c r="A91" s="7">
        <v>47239</v>
      </c>
      <c r="B91">
        <v>125000</v>
      </c>
      <c r="C91" s="8">
        <f t="shared" si="6"/>
        <v>155339.80524022691</v>
      </c>
      <c r="E91" s="8">
        <f t="shared" si="16"/>
        <v>125000</v>
      </c>
      <c r="J91" s="14">
        <f t="shared" si="15"/>
        <v>125000</v>
      </c>
      <c r="K91" s="14">
        <f t="shared" si="13"/>
        <v>19750</v>
      </c>
      <c r="M91" s="32">
        <v>3000000</v>
      </c>
      <c r="N91" s="31">
        <f t="shared" si="17"/>
        <v>0</v>
      </c>
      <c r="P91">
        <v>0</v>
      </c>
      <c r="Q91" s="23">
        <f t="shared" si="18"/>
        <v>105250</v>
      </c>
    </row>
    <row r="92" spans="1:17" x14ac:dyDescent="0.25">
      <c r="A92" s="7">
        <v>47270</v>
      </c>
      <c r="B92">
        <v>125000</v>
      </c>
      <c r="C92" s="8">
        <f t="shared" ref="C92:C155" si="19">C91*(1+$G$17)</f>
        <v>155848.34734040088</v>
      </c>
      <c r="E92" s="8">
        <f t="shared" si="16"/>
        <v>125000</v>
      </c>
      <c r="J92" s="14">
        <f t="shared" si="15"/>
        <v>125000</v>
      </c>
      <c r="K92" s="14">
        <f t="shared" si="13"/>
        <v>19750</v>
      </c>
      <c r="M92" s="32">
        <v>3000000</v>
      </c>
      <c r="N92" s="31">
        <f t="shared" si="17"/>
        <v>0</v>
      </c>
      <c r="P92">
        <v>0</v>
      </c>
      <c r="Q92" s="23">
        <f t="shared" si="18"/>
        <v>105250</v>
      </c>
    </row>
    <row r="93" spans="1:17" x14ac:dyDescent="0.25">
      <c r="A93" s="7">
        <v>47300</v>
      </c>
      <c r="B93">
        <v>125000</v>
      </c>
      <c r="C93" s="8">
        <f t="shared" si="19"/>
        <v>156358.55427507911</v>
      </c>
      <c r="E93" s="8">
        <f t="shared" si="16"/>
        <v>125000</v>
      </c>
      <c r="J93" s="14">
        <f t="shared" si="15"/>
        <v>125000</v>
      </c>
      <c r="K93" s="14">
        <f t="shared" si="13"/>
        <v>19750</v>
      </c>
      <c r="M93" s="32">
        <v>3000000</v>
      </c>
      <c r="N93" s="31">
        <f t="shared" si="17"/>
        <v>0</v>
      </c>
      <c r="P93">
        <v>0</v>
      </c>
      <c r="Q93" s="23">
        <f t="shared" si="18"/>
        <v>105250</v>
      </c>
    </row>
    <row r="94" spans="1:17" x14ac:dyDescent="0.25">
      <c r="A94" s="7">
        <v>47331</v>
      </c>
      <c r="B94">
        <v>125000</v>
      </c>
      <c r="C94" s="8">
        <f t="shared" si="19"/>
        <v>156870.43149449653</v>
      </c>
      <c r="E94" s="8">
        <f t="shared" si="16"/>
        <v>125000</v>
      </c>
      <c r="J94" s="14">
        <f t="shared" si="15"/>
        <v>125000</v>
      </c>
      <c r="K94" s="14">
        <f t="shared" si="13"/>
        <v>19750</v>
      </c>
      <c r="M94" s="32">
        <v>3000000</v>
      </c>
      <c r="N94" s="31">
        <f t="shared" si="17"/>
        <v>0</v>
      </c>
      <c r="P94">
        <v>0</v>
      </c>
      <c r="Q94" s="23">
        <f t="shared" si="18"/>
        <v>105250</v>
      </c>
    </row>
    <row r="95" spans="1:17" x14ac:dyDescent="0.25">
      <c r="A95" s="7">
        <v>47362</v>
      </c>
      <c r="B95">
        <v>125000</v>
      </c>
      <c r="C95" s="8">
        <f t="shared" si="19"/>
        <v>157383.98446673076</v>
      </c>
      <c r="E95" s="8">
        <f t="shared" si="16"/>
        <v>125000</v>
      </c>
      <c r="J95" s="14">
        <f t="shared" si="15"/>
        <v>125000</v>
      </c>
      <c r="K95" s="14">
        <f t="shared" si="13"/>
        <v>23700</v>
      </c>
      <c r="M95" s="32">
        <v>3600000</v>
      </c>
      <c r="N95" s="31">
        <f t="shared" si="17"/>
        <v>0</v>
      </c>
      <c r="P95">
        <v>0</v>
      </c>
      <c r="Q95" s="23">
        <f t="shared" si="18"/>
        <v>101300</v>
      </c>
    </row>
    <row r="96" spans="1:17" x14ac:dyDescent="0.25">
      <c r="A96" s="7">
        <v>47392</v>
      </c>
      <c r="B96">
        <v>125000</v>
      </c>
      <c r="C96" s="8">
        <f t="shared" si="19"/>
        <v>157899.21867776048</v>
      </c>
      <c r="E96" s="8">
        <f t="shared" si="16"/>
        <v>125000</v>
      </c>
      <c r="J96" s="14">
        <f t="shared" si="15"/>
        <v>125000</v>
      </c>
      <c r="K96" s="14">
        <f t="shared" si="13"/>
        <v>23700</v>
      </c>
      <c r="M96" s="32">
        <v>3600000</v>
      </c>
      <c r="N96" s="31">
        <f t="shared" si="17"/>
        <v>0</v>
      </c>
      <c r="P96">
        <v>0</v>
      </c>
      <c r="Q96" s="23">
        <f t="shared" si="18"/>
        <v>101300</v>
      </c>
    </row>
    <row r="97" spans="1:17" x14ac:dyDescent="0.25">
      <c r="A97" s="7">
        <v>47423</v>
      </c>
      <c r="B97">
        <v>125000</v>
      </c>
      <c r="C97" s="8">
        <f t="shared" si="19"/>
        <v>158416.13963152398</v>
      </c>
      <c r="E97" s="8">
        <f t="shared" si="16"/>
        <v>125000</v>
      </c>
      <c r="J97" s="14">
        <f t="shared" si="15"/>
        <v>125000</v>
      </c>
      <c r="K97" s="14">
        <f t="shared" si="13"/>
        <v>23700</v>
      </c>
      <c r="M97" s="32">
        <v>3600000</v>
      </c>
      <c r="N97" s="31">
        <f t="shared" si="17"/>
        <v>0</v>
      </c>
      <c r="P97">
        <v>0</v>
      </c>
      <c r="Q97" s="23">
        <f t="shared" si="18"/>
        <v>101300</v>
      </c>
    </row>
    <row r="98" spans="1:17" x14ac:dyDescent="0.25">
      <c r="A98" s="7">
        <v>47453</v>
      </c>
      <c r="B98">
        <v>125000</v>
      </c>
      <c r="C98" s="8">
        <f t="shared" si="19"/>
        <v>158934.75284997807</v>
      </c>
      <c r="E98" s="8">
        <f t="shared" si="16"/>
        <v>125000</v>
      </c>
      <c r="J98" s="14">
        <f t="shared" si="15"/>
        <v>125000</v>
      </c>
      <c r="K98" s="14">
        <f t="shared" si="13"/>
        <v>23700</v>
      </c>
      <c r="M98" s="32">
        <v>3600000</v>
      </c>
      <c r="N98" s="31">
        <f t="shared" si="17"/>
        <v>0</v>
      </c>
      <c r="P98">
        <v>0</v>
      </c>
      <c r="Q98" s="23">
        <f t="shared" si="18"/>
        <v>101300</v>
      </c>
    </row>
    <row r="99" spans="1:17" x14ac:dyDescent="0.25">
      <c r="A99" s="7">
        <v>47484</v>
      </c>
      <c r="B99">
        <v>125000</v>
      </c>
      <c r="C99" s="8">
        <f t="shared" si="19"/>
        <v>159455.06387315699</v>
      </c>
      <c r="E99" s="8">
        <f t="shared" si="16"/>
        <v>125000</v>
      </c>
      <c r="J99" s="14">
        <f t="shared" si="15"/>
        <v>125000</v>
      </c>
      <c r="K99" s="14">
        <f t="shared" si="13"/>
        <v>23700</v>
      </c>
      <c r="M99" s="32">
        <v>3600000</v>
      </c>
      <c r="N99" s="31">
        <f t="shared" si="17"/>
        <v>0</v>
      </c>
      <c r="P99">
        <v>0</v>
      </c>
      <c r="Q99" s="23">
        <f t="shared" si="18"/>
        <v>101300</v>
      </c>
    </row>
    <row r="100" spans="1:17" x14ac:dyDescent="0.25">
      <c r="A100" s="7">
        <v>47515</v>
      </c>
      <c r="B100">
        <v>125000</v>
      </c>
      <c r="C100" s="8">
        <f t="shared" si="19"/>
        <v>159977.07825923161</v>
      </c>
      <c r="E100" s="8">
        <f t="shared" si="16"/>
        <v>125000</v>
      </c>
      <c r="J100" s="14">
        <f t="shared" si="15"/>
        <v>125000</v>
      </c>
      <c r="K100" s="14">
        <f t="shared" si="13"/>
        <v>23700</v>
      </c>
      <c r="M100" s="32">
        <v>3600000</v>
      </c>
      <c r="N100" s="31">
        <f t="shared" si="17"/>
        <v>0</v>
      </c>
      <c r="P100">
        <v>0</v>
      </c>
      <c r="Q100" s="23">
        <f t="shared" si="18"/>
        <v>101300</v>
      </c>
    </row>
    <row r="101" spans="1:17" x14ac:dyDescent="0.25">
      <c r="A101" s="7">
        <v>47543</v>
      </c>
      <c r="B101">
        <v>125000</v>
      </c>
      <c r="C101" s="8">
        <f t="shared" si="19"/>
        <v>160500.80158456881</v>
      </c>
      <c r="E101" s="8">
        <f t="shared" si="16"/>
        <v>125000</v>
      </c>
      <c r="J101" s="14">
        <f t="shared" si="15"/>
        <v>125000</v>
      </c>
      <c r="K101" s="14">
        <f t="shared" ref="K101:K154" si="20">M101*$K$20</f>
        <v>23700</v>
      </c>
      <c r="M101" s="32">
        <v>3600000</v>
      </c>
      <c r="N101" s="31">
        <f t="shared" si="17"/>
        <v>0</v>
      </c>
      <c r="P101">
        <v>0</v>
      </c>
      <c r="Q101" s="23">
        <f t="shared" si="18"/>
        <v>101300</v>
      </c>
    </row>
    <row r="102" spans="1:17" x14ac:dyDescent="0.25">
      <c r="A102" s="7">
        <v>47574</v>
      </c>
      <c r="B102">
        <v>125000</v>
      </c>
      <c r="C102" s="8">
        <f t="shared" si="19"/>
        <v>161026.23944379101</v>
      </c>
      <c r="E102" s="8">
        <f t="shared" si="16"/>
        <v>125000</v>
      </c>
      <c r="J102" s="14">
        <f t="shared" si="15"/>
        <v>125000</v>
      </c>
      <c r="K102" s="14">
        <f t="shared" si="20"/>
        <v>23700</v>
      </c>
      <c r="M102" s="32">
        <v>3600000</v>
      </c>
      <c r="N102" s="31">
        <f t="shared" si="17"/>
        <v>0</v>
      </c>
      <c r="P102">
        <v>0</v>
      </c>
      <c r="Q102" s="23">
        <f t="shared" si="18"/>
        <v>101300</v>
      </c>
    </row>
    <row r="103" spans="1:17" x14ac:dyDescent="0.25">
      <c r="A103" s="7">
        <v>47604</v>
      </c>
      <c r="B103">
        <v>125000</v>
      </c>
      <c r="C103" s="8">
        <f t="shared" si="19"/>
        <v>161553.39744983605</v>
      </c>
      <c r="E103" s="8">
        <f t="shared" si="16"/>
        <v>125000</v>
      </c>
      <c r="J103" s="14">
        <f t="shared" si="15"/>
        <v>125000</v>
      </c>
      <c r="K103" s="14">
        <f t="shared" si="20"/>
        <v>23700</v>
      </c>
      <c r="M103" s="32">
        <v>3600000</v>
      </c>
      <c r="N103" s="31">
        <f t="shared" si="17"/>
        <v>0</v>
      </c>
      <c r="P103">
        <v>0</v>
      </c>
      <c r="Q103" s="23">
        <f t="shared" si="18"/>
        <v>101300</v>
      </c>
    </row>
    <row r="104" spans="1:17" x14ac:dyDescent="0.25">
      <c r="A104" s="7">
        <v>47635</v>
      </c>
      <c r="B104">
        <v>125000</v>
      </c>
      <c r="C104" s="8">
        <f t="shared" si="19"/>
        <v>162082.28123401696</v>
      </c>
      <c r="E104" s="8">
        <f t="shared" si="16"/>
        <v>125000</v>
      </c>
      <c r="J104" s="14">
        <f t="shared" si="15"/>
        <v>125000</v>
      </c>
      <c r="K104" s="14">
        <f t="shared" si="20"/>
        <v>23700</v>
      </c>
      <c r="M104" s="32">
        <v>3600000</v>
      </c>
      <c r="N104" s="31">
        <f t="shared" si="17"/>
        <v>0</v>
      </c>
      <c r="P104">
        <v>0</v>
      </c>
      <c r="Q104" s="23">
        <f t="shared" si="18"/>
        <v>101300</v>
      </c>
    </row>
    <row r="105" spans="1:17" x14ac:dyDescent="0.25">
      <c r="A105" s="7">
        <v>47665</v>
      </c>
      <c r="B105">
        <v>125000</v>
      </c>
      <c r="C105" s="8">
        <f t="shared" si="19"/>
        <v>162612.8964460823</v>
      </c>
      <c r="E105" s="8">
        <f t="shared" si="16"/>
        <v>125000</v>
      </c>
      <c r="J105" s="14">
        <f t="shared" si="15"/>
        <v>125000</v>
      </c>
      <c r="K105" s="14">
        <f t="shared" si="20"/>
        <v>23700</v>
      </c>
      <c r="M105" s="32">
        <v>3600000</v>
      </c>
      <c r="N105" s="31">
        <f t="shared" si="17"/>
        <v>0</v>
      </c>
      <c r="P105">
        <v>0</v>
      </c>
      <c r="Q105" s="23">
        <f t="shared" si="18"/>
        <v>101300</v>
      </c>
    </row>
    <row r="106" spans="1:17" x14ac:dyDescent="0.25">
      <c r="A106" s="7">
        <v>47696</v>
      </c>
      <c r="B106">
        <v>125000</v>
      </c>
      <c r="C106" s="8">
        <f t="shared" si="19"/>
        <v>163145.24875427643</v>
      </c>
      <c r="E106" s="8">
        <f t="shared" si="16"/>
        <v>125000</v>
      </c>
      <c r="J106" s="14">
        <f t="shared" si="15"/>
        <v>125000</v>
      </c>
      <c r="K106" s="14">
        <f t="shared" si="20"/>
        <v>23700</v>
      </c>
      <c r="M106" s="32">
        <v>3600000</v>
      </c>
      <c r="N106" s="31">
        <f t="shared" si="17"/>
        <v>0</v>
      </c>
      <c r="P106">
        <v>0</v>
      </c>
      <c r="Q106" s="23">
        <f t="shared" si="18"/>
        <v>101300</v>
      </c>
    </row>
    <row r="107" spans="1:17" x14ac:dyDescent="0.25">
      <c r="A107" s="7">
        <v>47727</v>
      </c>
      <c r="B107">
        <v>125000</v>
      </c>
      <c r="C107" s="8">
        <f t="shared" si="19"/>
        <v>163679.34384540003</v>
      </c>
      <c r="E107" s="8">
        <f t="shared" si="16"/>
        <v>125000</v>
      </c>
      <c r="J107" s="14">
        <f t="shared" ref="J107:J170" si="21">E107</f>
        <v>125000</v>
      </c>
      <c r="K107" s="14">
        <f t="shared" si="20"/>
        <v>27650</v>
      </c>
      <c r="M107" s="32">
        <v>4200000</v>
      </c>
      <c r="N107" s="31">
        <f t="shared" si="17"/>
        <v>0</v>
      </c>
      <c r="P107">
        <v>0</v>
      </c>
      <c r="Q107" s="23">
        <f t="shared" si="18"/>
        <v>97350</v>
      </c>
    </row>
    <row r="108" spans="1:17" x14ac:dyDescent="0.25">
      <c r="A108" s="7">
        <v>47757</v>
      </c>
      <c r="B108">
        <v>125000</v>
      </c>
      <c r="C108" s="8">
        <f t="shared" si="19"/>
        <v>164215.18742487094</v>
      </c>
      <c r="E108" s="8">
        <f t="shared" si="16"/>
        <v>125000</v>
      </c>
      <c r="J108" s="14">
        <f t="shared" si="21"/>
        <v>125000</v>
      </c>
      <c r="K108" s="14">
        <f t="shared" si="20"/>
        <v>27650</v>
      </c>
      <c r="M108" s="32">
        <v>4200000</v>
      </c>
      <c r="N108" s="31">
        <f t="shared" si="17"/>
        <v>0</v>
      </c>
      <c r="P108">
        <v>0</v>
      </c>
      <c r="Q108" s="23">
        <f t="shared" si="18"/>
        <v>97350</v>
      </c>
    </row>
    <row r="109" spans="1:17" x14ac:dyDescent="0.25">
      <c r="A109" s="7">
        <v>47788</v>
      </c>
      <c r="B109">
        <v>125000</v>
      </c>
      <c r="C109" s="8">
        <f t="shared" si="19"/>
        <v>164752.78521678498</v>
      </c>
      <c r="E109" s="8">
        <f t="shared" si="16"/>
        <v>125000</v>
      </c>
      <c r="J109" s="14">
        <f t="shared" si="21"/>
        <v>125000</v>
      </c>
      <c r="K109" s="14">
        <f t="shared" si="20"/>
        <v>27650</v>
      </c>
      <c r="M109" s="32">
        <v>4200000</v>
      </c>
      <c r="N109" s="31">
        <f t="shared" si="17"/>
        <v>0</v>
      </c>
      <c r="P109">
        <v>0</v>
      </c>
      <c r="Q109" s="23">
        <f t="shared" si="18"/>
        <v>97350</v>
      </c>
    </row>
    <row r="110" spans="1:17" x14ac:dyDescent="0.25">
      <c r="A110" s="7">
        <v>47818</v>
      </c>
      <c r="B110">
        <v>125000</v>
      </c>
      <c r="C110" s="8">
        <f t="shared" si="19"/>
        <v>165292.14296397724</v>
      </c>
      <c r="E110" s="8">
        <f t="shared" si="16"/>
        <v>125000</v>
      </c>
      <c r="J110" s="14">
        <f t="shared" si="21"/>
        <v>125000</v>
      </c>
      <c r="K110" s="14">
        <f t="shared" si="20"/>
        <v>27650</v>
      </c>
      <c r="M110" s="32">
        <v>4200000</v>
      </c>
      <c r="N110" s="31">
        <f t="shared" si="17"/>
        <v>0</v>
      </c>
      <c r="P110">
        <v>0</v>
      </c>
      <c r="Q110" s="23">
        <f t="shared" si="18"/>
        <v>97350</v>
      </c>
    </row>
    <row r="111" spans="1:17" x14ac:dyDescent="0.25">
      <c r="A111" s="7">
        <v>47849</v>
      </c>
      <c r="B111">
        <v>125000</v>
      </c>
      <c r="C111" s="8">
        <f t="shared" si="19"/>
        <v>165833.26642808333</v>
      </c>
      <c r="E111" s="8">
        <f t="shared" si="16"/>
        <v>125000</v>
      </c>
      <c r="J111" s="14">
        <f t="shared" si="21"/>
        <v>125000</v>
      </c>
      <c r="K111" s="14">
        <f t="shared" si="20"/>
        <v>27650</v>
      </c>
      <c r="M111" s="32">
        <v>4200000</v>
      </c>
      <c r="N111" s="31">
        <f t="shared" si="17"/>
        <v>0</v>
      </c>
      <c r="P111">
        <v>0</v>
      </c>
      <c r="Q111" s="23">
        <f t="shared" si="18"/>
        <v>97350</v>
      </c>
    </row>
    <row r="112" spans="1:17" x14ac:dyDescent="0.25">
      <c r="A112" s="7">
        <v>47880</v>
      </c>
      <c r="B112">
        <v>125000</v>
      </c>
      <c r="C112" s="8">
        <f t="shared" si="19"/>
        <v>166376.16138960092</v>
      </c>
      <c r="E112" s="8">
        <f t="shared" si="16"/>
        <v>125000</v>
      </c>
      <c r="J112" s="14">
        <f t="shared" si="21"/>
        <v>125000</v>
      </c>
      <c r="K112" s="14">
        <f t="shared" si="20"/>
        <v>27650</v>
      </c>
      <c r="M112" s="32">
        <v>4200000</v>
      </c>
      <c r="N112" s="31">
        <f t="shared" si="17"/>
        <v>0</v>
      </c>
      <c r="P112">
        <v>0</v>
      </c>
      <c r="Q112" s="23">
        <f t="shared" si="18"/>
        <v>97350</v>
      </c>
    </row>
    <row r="113" spans="1:17" x14ac:dyDescent="0.25">
      <c r="A113" s="7">
        <v>47908</v>
      </c>
      <c r="B113">
        <v>125000</v>
      </c>
      <c r="C113" s="8">
        <f t="shared" si="19"/>
        <v>166920.8336479516</v>
      </c>
      <c r="E113" s="8">
        <f t="shared" si="16"/>
        <v>125000</v>
      </c>
      <c r="J113" s="14">
        <f t="shared" si="21"/>
        <v>125000</v>
      </c>
      <c r="K113" s="14">
        <f t="shared" si="20"/>
        <v>27650</v>
      </c>
      <c r="M113" s="32">
        <v>4200000</v>
      </c>
      <c r="N113" s="31">
        <f t="shared" si="17"/>
        <v>0</v>
      </c>
      <c r="P113">
        <v>0</v>
      </c>
      <c r="Q113" s="23">
        <f t="shared" si="18"/>
        <v>97350</v>
      </c>
    </row>
    <row r="114" spans="1:17" x14ac:dyDescent="0.25">
      <c r="A114" s="7">
        <v>47939</v>
      </c>
      <c r="B114">
        <v>125000</v>
      </c>
      <c r="C114" s="8">
        <f t="shared" si="19"/>
        <v>167467.2890215427</v>
      </c>
      <c r="E114" s="8">
        <f t="shared" si="16"/>
        <v>125000</v>
      </c>
      <c r="J114" s="14">
        <f t="shared" si="21"/>
        <v>125000</v>
      </c>
      <c r="K114" s="14">
        <f t="shared" si="20"/>
        <v>27650</v>
      </c>
      <c r="M114" s="32">
        <v>4200000</v>
      </c>
      <c r="N114" s="31">
        <f t="shared" si="17"/>
        <v>0</v>
      </c>
      <c r="P114">
        <v>0</v>
      </c>
      <c r="Q114" s="23">
        <f t="shared" si="18"/>
        <v>97350</v>
      </c>
    </row>
    <row r="115" spans="1:17" x14ac:dyDescent="0.25">
      <c r="A115" s="7">
        <v>47969</v>
      </c>
      <c r="B115">
        <v>125000</v>
      </c>
      <c r="C115" s="8">
        <f t="shared" si="19"/>
        <v>168015.53334782954</v>
      </c>
      <c r="E115" s="8">
        <f t="shared" si="16"/>
        <v>125000</v>
      </c>
      <c r="J115" s="14">
        <f t="shared" si="21"/>
        <v>125000</v>
      </c>
      <c r="K115" s="14">
        <f t="shared" si="20"/>
        <v>27650</v>
      </c>
      <c r="M115" s="32">
        <v>4200000</v>
      </c>
      <c r="N115" s="31">
        <f t="shared" si="17"/>
        <v>0</v>
      </c>
      <c r="P115">
        <v>0</v>
      </c>
      <c r="Q115" s="23">
        <f t="shared" si="18"/>
        <v>97350</v>
      </c>
    </row>
    <row r="116" spans="1:17" x14ac:dyDescent="0.25">
      <c r="A116" s="7">
        <v>48000</v>
      </c>
      <c r="B116">
        <v>125000</v>
      </c>
      <c r="C116" s="8">
        <f t="shared" si="19"/>
        <v>168565.57248337771</v>
      </c>
      <c r="E116" s="8">
        <f t="shared" si="16"/>
        <v>125000</v>
      </c>
      <c r="J116" s="14">
        <f t="shared" si="21"/>
        <v>125000</v>
      </c>
      <c r="K116" s="14">
        <f t="shared" si="20"/>
        <v>27650</v>
      </c>
      <c r="M116" s="32">
        <v>4200000</v>
      </c>
      <c r="N116" s="31">
        <f t="shared" si="17"/>
        <v>0</v>
      </c>
      <c r="P116">
        <v>0</v>
      </c>
      <c r="Q116" s="23">
        <f t="shared" si="18"/>
        <v>97350</v>
      </c>
    </row>
    <row r="117" spans="1:17" x14ac:dyDescent="0.25">
      <c r="A117" s="7">
        <v>48030</v>
      </c>
      <c r="B117">
        <v>125000</v>
      </c>
      <c r="C117" s="8">
        <f t="shared" si="19"/>
        <v>169117.41230392567</v>
      </c>
      <c r="E117" s="8">
        <f t="shared" si="16"/>
        <v>125000</v>
      </c>
      <c r="J117" s="14">
        <f t="shared" si="21"/>
        <v>125000</v>
      </c>
      <c r="K117" s="14">
        <f t="shared" si="20"/>
        <v>27650</v>
      </c>
      <c r="M117" s="32">
        <v>4200000</v>
      </c>
      <c r="N117" s="31">
        <f t="shared" si="17"/>
        <v>0</v>
      </c>
      <c r="P117">
        <v>0</v>
      </c>
      <c r="Q117" s="23">
        <f t="shared" si="18"/>
        <v>97350</v>
      </c>
    </row>
    <row r="118" spans="1:17" x14ac:dyDescent="0.25">
      <c r="A118" s="7">
        <v>48061</v>
      </c>
      <c r="B118">
        <v>125000</v>
      </c>
      <c r="C118" s="8">
        <f t="shared" si="19"/>
        <v>169671.05870444755</v>
      </c>
      <c r="E118" s="8">
        <f t="shared" si="16"/>
        <v>125000</v>
      </c>
      <c r="J118" s="14">
        <f t="shared" si="21"/>
        <v>125000</v>
      </c>
      <c r="K118" s="14">
        <f t="shared" si="20"/>
        <v>27650</v>
      </c>
      <c r="M118" s="32">
        <v>4200000</v>
      </c>
      <c r="N118" s="31">
        <f t="shared" si="17"/>
        <v>0</v>
      </c>
      <c r="P118">
        <v>0</v>
      </c>
      <c r="Q118" s="23">
        <f t="shared" si="18"/>
        <v>97350</v>
      </c>
    </row>
    <row r="119" spans="1:17" x14ac:dyDescent="0.25">
      <c r="A119" s="7">
        <v>48092</v>
      </c>
      <c r="B119">
        <v>125000</v>
      </c>
      <c r="C119" s="8">
        <f t="shared" si="19"/>
        <v>170226.51759921611</v>
      </c>
      <c r="E119" s="8">
        <f t="shared" si="16"/>
        <v>125000</v>
      </c>
      <c r="J119" s="14">
        <f t="shared" si="21"/>
        <v>125000</v>
      </c>
      <c r="K119" s="14">
        <f t="shared" si="20"/>
        <v>31600</v>
      </c>
      <c r="M119" s="32">
        <v>4800000</v>
      </c>
      <c r="N119" s="31">
        <f t="shared" si="17"/>
        <v>0</v>
      </c>
      <c r="P119">
        <v>0</v>
      </c>
      <c r="Q119" s="23">
        <f t="shared" si="18"/>
        <v>93400</v>
      </c>
    </row>
    <row r="120" spans="1:17" x14ac:dyDescent="0.25">
      <c r="A120" s="7">
        <v>48122</v>
      </c>
      <c r="B120">
        <v>125000</v>
      </c>
      <c r="C120" s="8">
        <f t="shared" si="19"/>
        <v>170783.79492186583</v>
      </c>
      <c r="E120" s="8">
        <f t="shared" si="16"/>
        <v>125000</v>
      </c>
      <c r="J120" s="14">
        <f t="shared" si="21"/>
        <v>125000</v>
      </c>
      <c r="K120" s="14">
        <f t="shared" si="20"/>
        <v>31600</v>
      </c>
      <c r="M120" s="32">
        <v>4800000</v>
      </c>
      <c r="N120" s="31">
        <f t="shared" si="17"/>
        <v>0</v>
      </c>
      <c r="P120">
        <v>0</v>
      </c>
      <c r="Q120" s="23">
        <f t="shared" si="18"/>
        <v>93400</v>
      </c>
    </row>
    <row r="121" spans="1:17" x14ac:dyDescent="0.25">
      <c r="A121" s="7">
        <v>48153</v>
      </c>
      <c r="B121">
        <v>125000</v>
      </c>
      <c r="C121" s="8">
        <f t="shared" si="19"/>
        <v>171342.89662545646</v>
      </c>
      <c r="E121" s="8">
        <f t="shared" si="16"/>
        <v>125000</v>
      </c>
      <c r="J121" s="14">
        <f t="shared" si="21"/>
        <v>125000</v>
      </c>
      <c r="K121" s="14">
        <f t="shared" si="20"/>
        <v>31600</v>
      </c>
      <c r="M121" s="32">
        <v>4800000</v>
      </c>
      <c r="N121" s="31">
        <f t="shared" si="17"/>
        <v>0</v>
      </c>
      <c r="P121">
        <v>0</v>
      </c>
      <c r="Q121" s="23">
        <f t="shared" si="18"/>
        <v>93400</v>
      </c>
    </row>
    <row r="122" spans="1:17" x14ac:dyDescent="0.25">
      <c r="A122" s="7">
        <v>48183</v>
      </c>
      <c r="B122">
        <v>125000</v>
      </c>
      <c r="C122" s="8">
        <f t="shared" si="19"/>
        <v>171903.8286825364</v>
      </c>
      <c r="E122" s="8">
        <f t="shared" si="16"/>
        <v>125000</v>
      </c>
      <c r="J122" s="14">
        <f t="shared" si="21"/>
        <v>125000</v>
      </c>
      <c r="K122" s="14">
        <f t="shared" si="20"/>
        <v>31600</v>
      </c>
      <c r="M122" s="32">
        <v>4800000</v>
      </c>
      <c r="N122" s="31">
        <f t="shared" si="17"/>
        <v>0</v>
      </c>
      <c r="P122">
        <v>0</v>
      </c>
      <c r="Q122" s="23">
        <f t="shared" si="18"/>
        <v>93400</v>
      </c>
    </row>
    <row r="123" spans="1:17" x14ac:dyDescent="0.25">
      <c r="A123" s="7">
        <v>48214</v>
      </c>
      <c r="B123">
        <v>125000</v>
      </c>
      <c r="C123" s="8">
        <f t="shared" si="19"/>
        <v>172466.59708520674</v>
      </c>
      <c r="E123" s="8">
        <f t="shared" si="16"/>
        <v>125000</v>
      </c>
      <c r="J123" s="14">
        <f t="shared" si="21"/>
        <v>125000</v>
      </c>
      <c r="K123" s="14">
        <f t="shared" si="20"/>
        <v>31600</v>
      </c>
      <c r="M123" s="32">
        <v>4800000</v>
      </c>
      <c r="N123" s="31">
        <f t="shared" si="17"/>
        <v>0</v>
      </c>
      <c r="P123">
        <v>0</v>
      </c>
      <c r="Q123" s="23">
        <f t="shared" si="18"/>
        <v>93400</v>
      </c>
    </row>
    <row r="124" spans="1:17" x14ac:dyDescent="0.25">
      <c r="A124" s="7">
        <v>48245</v>
      </c>
      <c r="B124">
        <v>125000</v>
      </c>
      <c r="C124" s="8">
        <f t="shared" si="19"/>
        <v>173031.20784518504</v>
      </c>
      <c r="E124" s="8">
        <f t="shared" si="16"/>
        <v>125000</v>
      </c>
      <c r="J124" s="14">
        <f t="shared" si="21"/>
        <v>125000</v>
      </c>
      <c r="K124" s="14">
        <f t="shared" si="20"/>
        <v>31600</v>
      </c>
      <c r="M124" s="32">
        <v>4800000</v>
      </c>
      <c r="N124" s="31">
        <f t="shared" si="17"/>
        <v>0</v>
      </c>
      <c r="P124">
        <v>0</v>
      </c>
      <c r="Q124" s="23">
        <f t="shared" si="18"/>
        <v>93400</v>
      </c>
    </row>
    <row r="125" spans="1:17" x14ac:dyDescent="0.25">
      <c r="A125" s="7">
        <v>48274</v>
      </c>
      <c r="B125">
        <v>125000</v>
      </c>
      <c r="C125" s="8">
        <f t="shared" si="19"/>
        <v>173597.66699386976</v>
      </c>
      <c r="E125" s="8">
        <f t="shared" si="16"/>
        <v>125000</v>
      </c>
      <c r="J125" s="14">
        <f t="shared" si="21"/>
        <v>125000</v>
      </c>
      <c r="K125" s="14">
        <f t="shared" si="20"/>
        <v>31600</v>
      </c>
      <c r="M125" s="32">
        <v>4800000</v>
      </c>
      <c r="N125" s="31">
        <f t="shared" si="17"/>
        <v>0</v>
      </c>
      <c r="P125">
        <v>0</v>
      </c>
      <c r="Q125" s="23">
        <f t="shared" si="18"/>
        <v>93400</v>
      </c>
    </row>
    <row r="126" spans="1:17" x14ac:dyDescent="0.25">
      <c r="A126" s="7">
        <v>48305</v>
      </c>
      <c r="B126">
        <v>125000</v>
      </c>
      <c r="C126" s="8">
        <f t="shared" si="19"/>
        <v>174165.9805824045</v>
      </c>
      <c r="E126" s="8">
        <f t="shared" si="16"/>
        <v>125000</v>
      </c>
      <c r="J126" s="14">
        <f t="shared" si="21"/>
        <v>125000</v>
      </c>
      <c r="K126" s="14">
        <f t="shared" si="20"/>
        <v>31600</v>
      </c>
      <c r="M126" s="32">
        <v>4800000</v>
      </c>
      <c r="N126" s="31">
        <f t="shared" si="17"/>
        <v>0</v>
      </c>
      <c r="P126">
        <v>0</v>
      </c>
      <c r="Q126" s="23">
        <f t="shared" si="18"/>
        <v>93400</v>
      </c>
    </row>
    <row r="127" spans="1:17" x14ac:dyDescent="0.25">
      <c r="A127" s="7">
        <v>48335</v>
      </c>
      <c r="B127">
        <v>125000</v>
      </c>
      <c r="C127" s="8">
        <f t="shared" si="19"/>
        <v>174736.1546817428</v>
      </c>
      <c r="E127" s="8">
        <f t="shared" si="16"/>
        <v>125000</v>
      </c>
      <c r="J127" s="14">
        <f t="shared" si="21"/>
        <v>125000</v>
      </c>
      <c r="K127" s="14">
        <f t="shared" si="20"/>
        <v>31600</v>
      </c>
      <c r="M127" s="32">
        <v>4800000</v>
      </c>
      <c r="N127" s="31">
        <f t="shared" si="17"/>
        <v>0</v>
      </c>
      <c r="P127">
        <v>0</v>
      </c>
      <c r="Q127" s="23">
        <f t="shared" si="18"/>
        <v>93400</v>
      </c>
    </row>
    <row r="128" spans="1:17" x14ac:dyDescent="0.25">
      <c r="A128" s="7">
        <v>48366</v>
      </c>
      <c r="B128">
        <v>125000</v>
      </c>
      <c r="C128" s="8">
        <f t="shared" si="19"/>
        <v>175308.19538271287</v>
      </c>
      <c r="E128" s="8">
        <f t="shared" si="16"/>
        <v>125000</v>
      </c>
      <c r="J128" s="14">
        <f t="shared" si="21"/>
        <v>125000</v>
      </c>
      <c r="K128" s="14">
        <f t="shared" si="20"/>
        <v>31600</v>
      </c>
      <c r="M128" s="32">
        <v>4800000</v>
      </c>
      <c r="N128" s="31">
        <f t="shared" si="17"/>
        <v>0</v>
      </c>
      <c r="P128">
        <v>0</v>
      </c>
      <c r="Q128" s="23">
        <f t="shared" si="18"/>
        <v>93400</v>
      </c>
    </row>
    <row r="129" spans="1:17" x14ac:dyDescent="0.25">
      <c r="A129" s="7">
        <v>48396</v>
      </c>
      <c r="B129">
        <v>125000</v>
      </c>
      <c r="C129" s="8">
        <f t="shared" si="19"/>
        <v>175882.10879608276</v>
      </c>
      <c r="E129" s="8">
        <f t="shared" si="16"/>
        <v>125000</v>
      </c>
      <c r="J129" s="14">
        <f t="shared" si="21"/>
        <v>125000</v>
      </c>
      <c r="K129" s="14">
        <f t="shared" si="20"/>
        <v>31600</v>
      </c>
      <c r="M129" s="32">
        <v>4800000</v>
      </c>
      <c r="N129" s="31">
        <f t="shared" si="17"/>
        <v>0</v>
      </c>
      <c r="P129">
        <v>0</v>
      </c>
      <c r="Q129" s="23">
        <f t="shared" si="18"/>
        <v>93400</v>
      </c>
    </row>
    <row r="130" spans="1:17" x14ac:dyDescent="0.25">
      <c r="A130" s="7">
        <v>48427</v>
      </c>
      <c r="B130">
        <v>125000</v>
      </c>
      <c r="C130" s="8">
        <f t="shared" si="19"/>
        <v>176457.90105262553</v>
      </c>
      <c r="E130" s="8">
        <f t="shared" si="16"/>
        <v>125000</v>
      </c>
      <c r="J130" s="14">
        <f t="shared" si="21"/>
        <v>125000</v>
      </c>
      <c r="K130" s="14">
        <f t="shared" si="20"/>
        <v>31600</v>
      </c>
      <c r="M130" s="32">
        <v>4800000</v>
      </c>
      <c r="N130" s="31">
        <f t="shared" si="17"/>
        <v>0</v>
      </c>
      <c r="P130">
        <v>0</v>
      </c>
      <c r="Q130" s="23">
        <f t="shared" si="18"/>
        <v>93400</v>
      </c>
    </row>
    <row r="131" spans="1:17" x14ac:dyDescent="0.25">
      <c r="A131" s="7">
        <v>48458</v>
      </c>
      <c r="B131">
        <v>125000</v>
      </c>
      <c r="C131" s="8">
        <f t="shared" si="19"/>
        <v>177035.57830318483</v>
      </c>
      <c r="E131" s="8">
        <f t="shared" si="16"/>
        <v>125000</v>
      </c>
      <c r="J131" s="14">
        <f t="shared" si="21"/>
        <v>125000</v>
      </c>
      <c r="K131" s="14">
        <f t="shared" si="20"/>
        <v>35550</v>
      </c>
      <c r="M131" s="32">
        <v>5400000</v>
      </c>
      <c r="N131" s="31">
        <f t="shared" si="17"/>
        <v>0</v>
      </c>
      <c r="P131">
        <v>0</v>
      </c>
      <c r="Q131" s="23">
        <f t="shared" si="18"/>
        <v>89450</v>
      </c>
    </row>
    <row r="132" spans="1:17" x14ac:dyDescent="0.25">
      <c r="A132" s="7">
        <v>48488</v>
      </c>
      <c r="B132">
        <v>125000</v>
      </c>
      <c r="C132" s="8">
        <f t="shared" si="19"/>
        <v>177615.14671874055</v>
      </c>
      <c r="E132" s="8">
        <f t="shared" si="16"/>
        <v>125000</v>
      </c>
      <c r="J132" s="14">
        <f t="shared" si="21"/>
        <v>125000</v>
      </c>
      <c r="K132" s="14">
        <f t="shared" si="20"/>
        <v>35550</v>
      </c>
      <c r="M132" s="32">
        <v>5400000</v>
      </c>
      <c r="N132" s="31">
        <f t="shared" si="17"/>
        <v>0</v>
      </c>
      <c r="P132">
        <v>0</v>
      </c>
      <c r="Q132" s="23">
        <f t="shared" si="18"/>
        <v>89450</v>
      </c>
    </row>
    <row r="133" spans="1:17" x14ac:dyDescent="0.25">
      <c r="A133" s="7">
        <v>48519</v>
      </c>
      <c r="B133">
        <v>125000</v>
      </c>
      <c r="C133" s="8">
        <f t="shared" si="19"/>
        <v>178196.6124904748</v>
      </c>
      <c r="E133" s="8">
        <f t="shared" si="16"/>
        <v>125000</v>
      </c>
      <c r="J133" s="14">
        <f t="shared" si="21"/>
        <v>125000</v>
      </c>
      <c r="K133" s="14">
        <f t="shared" si="20"/>
        <v>35550</v>
      </c>
      <c r="M133" s="32">
        <v>5400000</v>
      </c>
      <c r="N133" s="31">
        <f t="shared" si="17"/>
        <v>0</v>
      </c>
      <c r="P133">
        <v>0</v>
      </c>
      <c r="Q133" s="23">
        <f t="shared" si="18"/>
        <v>89450</v>
      </c>
    </row>
    <row r="134" spans="1:17" x14ac:dyDescent="0.25">
      <c r="A134" s="7">
        <v>48549</v>
      </c>
      <c r="B134">
        <v>125000</v>
      </c>
      <c r="C134" s="8">
        <f t="shared" si="19"/>
        <v>178779.98182983795</v>
      </c>
      <c r="E134" s="8">
        <f t="shared" si="16"/>
        <v>125000</v>
      </c>
      <c r="J134" s="14">
        <f t="shared" si="21"/>
        <v>125000</v>
      </c>
      <c r="K134" s="14">
        <f t="shared" si="20"/>
        <v>35550</v>
      </c>
      <c r="M134" s="32">
        <v>5400000</v>
      </c>
      <c r="N134" s="31">
        <f t="shared" si="17"/>
        <v>0</v>
      </c>
      <c r="P134">
        <v>0</v>
      </c>
      <c r="Q134" s="23">
        <f t="shared" si="18"/>
        <v>89450</v>
      </c>
    </row>
    <row r="135" spans="1:17" x14ac:dyDescent="0.25">
      <c r="A135" s="7">
        <v>48580</v>
      </c>
      <c r="B135">
        <v>125000</v>
      </c>
      <c r="C135" s="8">
        <f t="shared" si="19"/>
        <v>179365.2609686151</v>
      </c>
      <c r="E135" s="8">
        <f t="shared" si="16"/>
        <v>125000</v>
      </c>
      <c r="J135" s="14">
        <f t="shared" si="21"/>
        <v>125000</v>
      </c>
      <c r="K135" s="14">
        <f t="shared" si="20"/>
        <v>35550</v>
      </c>
      <c r="M135" s="32">
        <v>5400000</v>
      </c>
      <c r="N135" s="31">
        <f t="shared" si="17"/>
        <v>0</v>
      </c>
      <c r="P135">
        <v>0</v>
      </c>
      <c r="Q135" s="23">
        <f t="shared" si="18"/>
        <v>89450</v>
      </c>
    </row>
    <row r="136" spans="1:17" x14ac:dyDescent="0.25">
      <c r="A136" s="7">
        <v>48611</v>
      </c>
      <c r="B136">
        <v>125000</v>
      </c>
      <c r="C136" s="8">
        <f t="shared" si="19"/>
        <v>179952.45615899254</v>
      </c>
      <c r="E136" s="8">
        <f t="shared" si="16"/>
        <v>125000</v>
      </c>
      <c r="J136" s="14">
        <f t="shared" si="21"/>
        <v>125000</v>
      </c>
      <c r="K136" s="14">
        <f t="shared" si="20"/>
        <v>35550</v>
      </c>
      <c r="M136" s="32">
        <v>5400000</v>
      </c>
      <c r="N136" s="31">
        <f t="shared" si="17"/>
        <v>0</v>
      </c>
      <c r="P136">
        <v>0</v>
      </c>
      <c r="Q136" s="23">
        <f t="shared" si="18"/>
        <v>89450</v>
      </c>
    </row>
    <row r="137" spans="1:17" x14ac:dyDescent="0.25">
      <c r="A137" s="7">
        <v>48639</v>
      </c>
      <c r="B137">
        <v>125000</v>
      </c>
      <c r="C137" s="8">
        <f t="shared" si="19"/>
        <v>180541.57367362463</v>
      </c>
      <c r="E137" s="8">
        <f t="shared" si="16"/>
        <v>125000</v>
      </c>
      <c r="J137" s="14">
        <f t="shared" si="21"/>
        <v>125000</v>
      </c>
      <c r="K137" s="14">
        <f t="shared" si="20"/>
        <v>35550</v>
      </c>
      <c r="M137" s="32">
        <v>5400000</v>
      </c>
      <c r="N137" s="31">
        <f t="shared" si="17"/>
        <v>0</v>
      </c>
      <c r="P137">
        <v>0</v>
      </c>
      <c r="Q137" s="23">
        <f t="shared" si="18"/>
        <v>89450</v>
      </c>
    </row>
    <row r="138" spans="1:17" x14ac:dyDescent="0.25">
      <c r="A138" s="7">
        <v>48670</v>
      </c>
      <c r="B138">
        <v>125000</v>
      </c>
      <c r="C138" s="8">
        <f t="shared" si="19"/>
        <v>181132.61980570079</v>
      </c>
      <c r="E138" s="8">
        <f t="shared" si="16"/>
        <v>125000</v>
      </c>
      <c r="J138" s="14">
        <f t="shared" si="21"/>
        <v>125000</v>
      </c>
      <c r="K138" s="14">
        <f t="shared" si="20"/>
        <v>35550</v>
      </c>
      <c r="M138" s="32">
        <v>5400000</v>
      </c>
      <c r="N138" s="31">
        <f t="shared" si="17"/>
        <v>0</v>
      </c>
      <c r="P138">
        <v>0</v>
      </c>
      <c r="Q138" s="23">
        <f t="shared" si="18"/>
        <v>89450</v>
      </c>
    </row>
    <row r="139" spans="1:17" x14ac:dyDescent="0.25">
      <c r="A139" s="7">
        <v>48700</v>
      </c>
      <c r="B139">
        <v>125000</v>
      </c>
      <c r="C139" s="8">
        <f t="shared" si="19"/>
        <v>181725.60086901262</v>
      </c>
      <c r="E139" s="8">
        <f t="shared" si="16"/>
        <v>125000</v>
      </c>
      <c r="J139" s="14">
        <f t="shared" si="21"/>
        <v>125000</v>
      </c>
      <c r="K139" s="14">
        <f t="shared" si="20"/>
        <v>35550</v>
      </c>
      <c r="M139" s="32">
        <v>5400000</v>
      </c>
      <c r="N139" s="31">
        <f t="shared" si="17"/>
        <v>0</v>
      </c>
      <c r="P139">
        <v>0</v>
      </c>
      <c r="Q139" s="23">
        <f t="shared" si="18"/>
        <v>89450</v>
      </c>
    </row>
    <row r="140" spans="1:17" x14ac:dyDescent="0.25">
      <c r="A140" s="7">
        <v>48731</v>
      </c>
      <c r="B140">
        <v>125000</v>
      </c>
      <c r="C140" s="8">
        <f t="shared" si="19"/>
        <v>182320.52319802152</v>
      </c>
      <c r="E140" s="8">
        <f t="shared" si="16"/>
        <v>125000</v>
      </c>
      <c r="J140" s="14">
        <f t="shared" si="21"/>
        <v>125000</v>
      </c>
      <c r="K140" s="14">
        <f t="shared" si="20"/>
        <v>35550</v>
      </c>
      <c r="M140" s="32">
        <v>5400000</v>
      </c>
      <c r="N140" s="31">
        <f t="shared" si="17"/>
        <v>0</v>
      </c>
      <c r="P140">
        <v>0</v>
      </c>
      <c r="Q140" s="23">
        <f t="shared" si="18"/>
        <v>89450</v>
      </c>
    </row>
    <row r="141" spans="1:17" x14ac:dyDescent="0.25">
      <c r="A141" s="7">
        <v>48761</v>
      </c>
      <c r="B141">
        <v>125000</v>
      </c>
      <c r="C141" s="8">
        <f t="shared" si="19"/>
        <v>182917.3931479262</v>
      </c>
      <c r="E141" s="8">
        <f t="shared" si="16"/>
        <v>125000</v>
      </c>
      <c r="J141" s="14">
        <f t="shared" si="21"/>
        <v>125000</v>
      </c>
      <c r="K141" s="14">
        <f t="shared" si="20"/>
        <v>35550</v>
      </c>
      <c r="M141" s="32">
        <v>5400000</v>
      </c>
      <c r="N141" s="31">
        <f t="shared" si="17"/>
        <v>0</v>
      </c>
      <c r="P141">
        <v>0</v>
      </c>
      <c r="Q141" s="23">
        <f t="shared" si="18"/>
        <v>89450</v>
      </c>
    </row>
    <row r="142" spans="1:17" x14ac:dyDescent="0.25">
      <c r="A142" s="7">
        <v>48792</v>
      </c>
      <c r="B142">
        <v>125000</v>
      </c>
      <c r="C142" s="8">
        <f t="shared" si="19"/>
        <v>183516.21709473067</v>
      </c>
      <c r="E142" s="8">
        <f t="shared" si="16"/>
        <v>125000</v>
      </c>
      <c r="J142" s="14">
        <f t="shared" si="21"/>
        <v>125000</v>
      </c>
      <c r="K142" s="14">
        <f t="shared" si="20"/>
        <v>35550</v>
      </c>
      <c r="M142" s="32">
        <v>5400000</v>
      </c>
      <c r="N142" s="31">
        <f t="shared" si="17"/>
        <v>0</v>
      </c>
      <c r="P142">
        <v>0</v>
      </c>
      <c r="Q142" s="23">
        <f t="shared" si="18"/>
        <v>89450</v>
      </c>
    </row>
    <row r="143" spans="1:17" x14ac:dyDescent="0.25">
      <c r="A143" s="7">
        <v>48823</v>
      </c>
      <c r="B143">
        <v>125000</v>
      </c>
      <c r="C143" s="8">
        <f t="shared" si="19"/>
        <v>184117.00143531236</v>
      </c>
      <c r="E143" s="8">
        <f t="shared" si="16"/>
        <v>125000</v>
      </c>
      <c r="J143" s="14">
        <f t="shared" si="21"/>
        <v>125000</v>
      </c>
      <c r="K143" s="14">
        <f t="shared" si="20"/>
        <v>39500</v>
      </c>
      <c r="M143" s="32">
        <v>6000000</v>
      </c>
      <c r="N143" s="31">
        <f t="shared" si="17"/>
        <v>0</v>
      </c>
      <c r="P143">
        <v>0</v>
      </c>
      <c r="Q143" s="23">
        <f t="shared" si="18"/>
        <v>85500</v>
      </c>
    </row>
    <row r="144" spans="1:17" x14ac:dyDescent="0.25">
      <c r="A144" s="7">
        <v>48853</v>
      </c>
      <c r="B144">
        <v>125000</v>
      </c>
      <c r="C144" s="8">
        <f t="shared" si="19"/>
        <v>184719.75258749031</v>
      </c>
      <c r="E144" s="8">
        <f t="shared" si="16"/>
        <v>125000</v>
      </c>
      <c r="J144" s="14">
        <f t="shared" si="21"/>
        <v>125000</v>
      </c>
      <c r="K144" s="14">
        <f t="shared" si="20"/>
        <v>39500</v>
      </c>
      <c r="M144" s="32">
        <v>6000000</v>
      </c>
      <c r="N144" s="31">
        <f t="shared" si="17"/>
        <v>0</v>
      </c>
      <c r="P144">
        <v>0</v>
      </c>
      <c r="Q144" s="23">
        <f t="shared" si="18"/>
        <v>85500</v>
      </c>
    </row>
    <row r="145" spans="1:17" x14ac:dyDescent="0.25">
      <c r="A145" s="7">
        <v>48884</v>
      </c>
      <c r="B145">
        <v>125000</v>
      </c>
      <c r="C145" s="8">
        <f t="shared" si="19"/>
        <v>185324.47699009391</v>
      </c>
      <c r="E145" s="8">
        <f t="shared" si="16"/>
        <v>125000</v>
      </c>
      <c r="J145" s="14">
        <f t="shared" si="21"/>
        <v>125000</v>
      </c>
      <c r="K145" s="14">
        <f t="shared" si="20"/>
        <v>39500</v>
      </c>
      <c r="M145" s="32">
        <v>6000000</v>
      </c>
      <c r="N145" s="31">
        <f t="shared" si="17"/>
        <v>0</v>
      </c>
      <c r="P145">
        <v>0</v>
      </c>
      <c r="Q145" s="23">
        <f t="shared" si="18"/>
        <v>85500</v>
      </c>
    </row>
    <row r="146" spans="1:17" x14ac:dyDescent="0.25">
      <c r="A146" s="7">
        <v>48914</v>
      </c>
      <c r="B146">
        <v>125000</v>
      </c>
      <c r="C146" s="8">
        <f t="shared" si="19"/>
        <v>185931.18110303159</v>
      </c>
      <c r="E146" s="8">
        <f t="shared" si="16"/>
        <v>125000</v>
      </c>
      <c r="J146" s="14">
        <f t="shared" si="21"/>
        <v>125000</v>
      </c>
      <c r="K146" s="14">
        <f t="shared" si="20"/>
        <v>39500</v>
      </c>
      <c r="M146" s="32">
        <v>6000000</v>
      </c>
      <c r="N146" s="31">
        <f t="shared" si="17"/>
        <v>0</v>
      </c>
      <c r="P146">
        <v>0</v>
      </c>
      <c r="Q146" s="23">
        <f t="shared" si="18"/>
        <v>85500</v>
      </c>
    </row>
    <row r="147" spans="1:17" x14ac:dyDescent="0.25">
      <c r="A147" s="7">
        <v>48945</v>
      </c>
      <c r="B147">
        <v>125000</v>
      </c>
      <c r="C147" s="8">
        <f t="shared" si="19"/>
        <v>186539.87140735981</v>
      </c>
      <c r="E147" s="8">
        <f t="shared" si="16"/>
        <v>125000</v>
      </c>
      <c r="J147" s="14">
        <f t="shared" si="21"/>
        <v>125000</v>
      </c>
      <c r="K147" s="14">
        <f t="shared" si="20"/>
        <v>39500</v>
      </c>
      <c r="M147" s="32">
        <v>6000000</v>
      </c>
      <c r="N147" s="31">
        <f t="shared" si="17"/>
        <v>0</v>
      </c>
      <c r="P147">
        <v>0</v>
      </c>
      <c r="Q147" s="23">
        <f t="shared" si="18"/>
        <v>85500</v>
      </c>
    </row>
    <row r="148" spans="1:17" x14ac:dyDescent="0.25">
      <c r="A148" s="7">
        <v>48976</v>
      </c>
      <c r="B148">
        <v>125000</v>
      </c>
      <c r="C148" s="8">
        <f t="shared" si="19"/>
        <v>187150.55440535236</v>
      </c>
      <c r="E148" s="8">
        <f t="shared" si="16"/>
        <v>125000</v>
      </c>
      <c r="J148" s="14">
        <f t="shared" si="21"/>
        <v>125000</v>
      </c>
      <c r="K148" s="14">
        <f t="shared" si="20"/>
        <v>39500</v>
      </c>
      <c r="M148" s="32">
        <v>6000000</v>
      </c>
      <c r="N148" s="31">
        <f t="shared" si="17"/>
        <v>0</v>
      </c>
      <c r="P148">
        <v>0</v>
      </c>
      <c r="Q148" s="23">
        <f t="shared" si="18"/>
        <v>85500</v>
      </c>
    </row>
    <row r="149" spans="1:17" x14ac:dyDescent="0.25">
      <c r="A149" s="7">
        <v>49004</v>
      </c>
      <c r="B149">
        <v>125000</v>
      </c>
      <c r="C149" s="8">
        <f t="shared" si="19"/>
        <v>187763.23662056975</v>
      </c>
      <c r="E149" s="8">
        <f t="shared" si="16"/>
        <v>125000</v>
      </c>
      <c r="J149" s="14">
        <f t="shared" si="21"/>
        <v>125000</v>
      </c>
      <c r="K149" s="14">
        <f t="shared" si="20"/>
        <v>39500</v>
      </c>
      <c r="M149" s="32">
        <v>6000000</v>
      </c>
      <c r="N149" s="31">
        <f t="shared" si="17"/>
        <v>0</v>
      </c>
      <c r="P149">
        <v>0</v>
      </c>
      <c r="Q149" s="23">
        <f t="shared" si="18"/>
        <v>85500</v>
      </c>
    </row>
    <row r="150" spans="1:17" x14ac:dyDescent="0.25">
      <c r="A150" s="7">
        <v>49035</v>
      </c>
      <c r="B150">
        <v>125000</v>
      </c>
      <c r="C150" s="8">
        <f t="shared" si="19"/>
        <v>188377.92459792894</v>
      </c>
      <c r="E150" s="8">
        <f t="shared" si="16"/>
        <v>125000</v>
      </c>
      <c r="J150" s="14">
        <f t="shared" si="21"/>
        <v>125000</v>
      </c>
      <c r="K150" s="14">
        <f t="shared" si="20"/>
        <v>39500</v>
      </c>
      <c r="M150" s="32">
        <v>6000000</v>
      </c>
      <c r="N150" s="31">
        <f t="shared" si="17"/>
        <v>0</v>
      </c>
      <c r="P150">
        <v>0</v>
      </c>
      <c r="Q150" s="23">
        <f t="shared" si="18"/>
        <v>85500</v>
      </c>
    </row>
    <row r="151" spans="1:17" x14ac:dyDescent="0.25">
      <c r="A151" s="7">
        <v>49065</v>
      </c>
      <c r="B151">
        <v>125000</v>
      </c>
      <c r="C151" s="8">
        <f t="shared" si="19"/>
        <v>188994.62490377325</v>
      </c>
      <c r="E151" s="8">
        <f t="shared" si="16"/>
        <v>125000</v>
      </c>
      <c r="J151" s="14">
        <f t="shared" si="21"/>
        <v>125000</v>
      </c>
      <c r="K151" s="14">
        <f t="shared" si="20"/>
        <v>39500</v>
      </c>
      <c r="M151" s="32">
        <v>6000000</v>
      </c>
      <c r="N151" s="31">
        <f t="shared" si="17"/>
        <v>0</v>
      </c>
      <c r="P151">
        <v>0</v>
      </c>
      <c r="Q151" s="23">
        <f t="shared" si="18"/>
        <v>85500</v>
      </c>
    </row>
    <row r="152" spans="1:17" x14ac:dyDescent="0.25">
      <c r="A152" s="7">
        <v>49096</v>
      </c>
      <c r="B152">
        <v>125000</v>
      </c>
      <c r="C152" s="8">
        <f t="shared" si="19"/>
        <v>189613.3441259425</v>
      </c>
      <c r="E152" s="8">
        <f t="shared" si="16"/>
        <v>125000</v>
      </c>
      <c r="J152" s="14">
        <f t="shared" si="21"/>
        <v>125000</v>
      </c>
      <c r="K152" s="14">
        <f t="shared" si="20"/>
        <v>39500</v>
      </c>
      <c r="M152" s="32">
        <v>6000000</v>
      </c>
      <c r="N152" s="31">
        <f t="shared" si="17"/>
        <v>0</v>
      </c>
      <c r="P152">
        <v>0</v>
      </c>
      <c r="Q152" s="23">
        <f t="shared" si="18"/>
        <v>85500</v>
      </c>
    </row>
    <row r="153" spans="1:17" x14ac:dyDescent="0.25">
      <c r="A153" s="7">
        <v>49126</v>
      </c>
      <c r="B153">
        <v>125000</v>
      </c>
      <c r="C153" s="8">
        <f t="shared" si="19"/>
        <v>190234.08887384337</v>
      </c>
      <c r="E153" s="8">
        <f t="shared" si="16"/>
        <v>125000</v>
      </c>
      <c r="J153" s="14">
        <f t="shared" si="21"/>
        <v>125000</v>
      </c>
      <c r="K153" s="14">
        <f t="shared" si="20"/>
        <v>39500</v>
      </c>
      <c r="M153" s="32">
        <v>6000000</v>
      </c>
      <c r="N153" s="31">
        <f t="shared" si="17"/>
        <v>0</v>
      </c>
      <c r="P153">
        <v>0</v>
      </c>
      <c r="Q153" s="23">
        <f t="shared" si="18"/>
        <v>85500</v>
      </c>
    </row>
    <row r="154" spans="1:17" x14ac:dyDescent="0.25">
      <c r="A154" s="7">
        <v>49157</v>
      </c>
      <c r="B154">
        <v>125000</v>
      </c>
      <c r="C154" s="8">
        <f t="shared" si="19"/>
        <v>190856.86577852003</v>
      </c>
      <c r="E154" s="8">
        <f t="shared" ref="E154:E217" si="22">B154-D154</f>
        <v>125000</v>
      </c>
      <c r="J154" s="14">
        <f t="shared" si="21"/>
        <v>125000</v>
      </c>
      <c r="K154" s="14">
        <f t="shared" si="20"/>
        <v>39500</v>
      </c>
      <c r="M154" s="32">
        <v>6000000</v>
      </c>
      <c r="N154" s="31">
        <f t="shared" ref="N154:N217" si="23">P154*$K$20</f>
        <v>0</v>
      </c>
      <c r="P154">
        <v>0</v>
      </c>
      <c r="Q154" s="23">
        <f t="shared" ref="Q154:Q217" si="24">J154-K154-N154</f>
        <v>85500</v>
      </c>
    </row>
    <row r="155" spans="1:17" x14ac:dyDescent="0.25">
      <c r="A155" s="17">
        <v>49188</v>
      </c>
      <c r="B155" s="16">
        <v>125000</v>
      </c>
      <c r="C155" s="18">
        <f t="shared" si="19"/>
        <v>191481.68149272498</v>
      </c>
      <c r="D155" s="16"/>
      <c r="E155" s="18">
        <f t="shared" si="22"/>
        <v>125000</v>
      </c>
      <c r="F155" s="16"/>
      <c r="G155" s="16"/>
      <c r="H155" s="16"/>
      <c r="I155" s="16"/>
      <c r="J155" s="15">
        <f t="shared" si="21"/>
        <v>125000</v>
      </c>
      <c r="K155" s="15">
        <f>$S$13</f>
        <v>72479.903439710441</v>
      </c>
      <c r="L155" s="16" t="s">
        <v>51</v>
      </c>
      <c r="M155" s="16"/>
      <c r="N155" s="31">
        <f t="shared" si="23"/>
        <v>3950</v>
      </c>
      <c r="O155" t="s">
        <v>50</v>
      </c>
      <c r="P155" s="31">
        <v>600000</v>
      </c>
      <c r="Q155" s="23">
        <f t="shared" si="24"/>
        <v>48570.096560289559</v>
      </c>
    </row>
    <row r="156" spans="1:17" x14ac:dyDescent="0.25">
      <c r="A156" s="7">
        <v>49218</v>
      </c>
      <c r="B156">
        <v>125000</v>
      </c>
      <c r="C156" s="8">
        <f t="shared" ref="C156:C219" si="25">C155*(1+$G$17)</f>
        <v>192108.54269099006</v>
      </c>
      <c r="E156" s="8">
        <f t="shared" si="22"/>
        <v>125000</v>
      </c>
      <c r="J156" s="14">
        <f t="shared" si="21"/>
        <v>125000</v>
      </c>
      <c r="K156" s="14">
        <f t="shared" ref="K156:K219" si="26">$S$13</f>
        <v>72479.903439710441</v>
      </c>
      <c r="N156" s="31">
        <f t="shared" si="23"/>
        <v>3950</v>
      </c>
      <c r="P156" s="31">
        <v>600000</v>
      </c>
      <c r="Q156" s="23">
        <f t="shared" si="24"/>
        <v>48570.096560289559</v>
      </c>
    </row>
    <row r="157" spans="1:17" x14ac:dyDescent="0.25">
      <c r="A157" s="7">
        <v>49249</v>
      </c>
      <c r="B157">
        <v>125000</v>
      </c>
      <c r="C157" s="8">
        <f t="shared" si="25"/>
        <v>192737.4560696978</v>
      </c>
      <c r="E157" s="8">
        <f t="shared" si="22"/>
        <v>125000</v>
      </c>
      <c r="J157" s="14">
        <f t="shared" si="21"/>
        <v>125000</v>
      </c>
      <c r="K157" s="14">
        <f t="shared" si="26"/>
        <v>72479.903439710441</v>
      </c>
      <c r="N157" s="31">
        <f t="shared" si="23"/>
        <v>3950</v>
      </c>
      <c r="P157" s="31">
        <v>600000</v>
      </c>
      <c r="Q157" s="23">
        <f t="shared" si="24"/>
        <v>48570.096560289559</v>
      </c>
    </row>
    <row r="158" spans="1:17" x14ac:dyDescent="0.25">
      <c r="A158" s="7">
        <v>49279</v>
      </c>
      <c r="B158">
        <v>125000</v>
      </c>
      <c r="C158" s="8">
        <f t="shared" si="25"/>
        <v>193368.42834715298</v>
      </c>
      <c r="E158" s="8">
        <f t="shared" si="22"/>
        <v>125000</v>
      </c>
      <c r="J158" s="14">
        <f t="shared" si="21"/>
        <v>125000</v>
      </c>
      <c r="K158" s="14">
        <f t="shared" si="26"/>
        <v>72479.903439710441</v>
      </c>
      <c r="N158" s="31">
        <f t="shared" si="23"/>
        <v>3950</v>
      </c>
      <c r="P158" s="31">
        <v>600000</v>
      </c>
      <c r="Q158" s="23">
        <f t="shared" si="24"/>
        <v>48570.096560289559</v>
      </c>
    </row>
    <row r="159" spans="1:17" x14ac:dyDescent="0.25">
      <c r="A159" s="7">
        <v>49310</v>
      </c>
      <c r="B159">
        <v>125000</v>
      </c>
      <c r="C159" s="8">
        <f t="shared" si="25"/>
        <v>194001.46626365432</v>
      </c>
      <c r="E159" s="8">
        <f t="shared" si="22"/>
        <v>125000</v>
      </c>
      <c r="J159" s="14">
        <f t="shared" si="21"/>
        <v>125000</v>
      </c>
      <c r="K159" s="14">
        <f t="shared" si="26"/>
        <v>72479.903439710441</v>
      </c>
      <c r="N159" s="31">
        <f t="shared" si="23"/>
        <v>3950</v>
      </c>
      <c r="P159" s="31">
        <v>600000</v>
      </c>
      <c r="Q159" s="23">
        <f t="shared" si="24"/>
        <v>48570.096560289559</v>
      </c>
    </row>
    <row r="160" spans="1:17" x14ac:dyDescent="0.25">
      <c r="A160" s="7">
        <v>49341</v>
      </c>
      <c r="B160">
        <v>125000</v>
      </c>
      <c r="C160" s="8">
        <f t="shared" si="25"/>
        <v>194636.57658156657</v>
      </c>
      <c r="E160" s="8">
        <f t="shared" si="22"/>
        <v>125000</v>
      </c>
      <c r="J160" s="14">
        <f t="shared" si="21"/>
        <v>125000</v>
      </c>
      <c r="K160" s="14">
        <f t="shared" si="26"/>
        <v>72479.903439710441</v>
      </c>
      <c r="N160" s="31">
        <f t="shared" si="23"/>
        <v>3950</v>
      </c>
      <c r="P160" s="31">
        <v>600000</v>
      </c>
      <c r="Q160" s="23">
        <f t="shared" si="24"/>
        <v>48570.096560289559</v>
      </c>
    </row>
    <row r="161" spans="1:17" x14ac:dyDescent="0.25">
      <c r="A161" s="7">
        <v>49369</v>
      </c>
      <c r="B161">
        <v>125000</v>
      </c>
      <c r="C161" s="8">
        <f t="shared" si="25"/>
        <v>195273.76608539265</v>
      </c>
      <c r="E161" s="8">
        <f t="shared" si="22"/>
        <v>125000</v>
      </c>
      <c r="J161" s="14">
        <f t="shared" si="21"/>
        <v>125000</v>
      </c>
      <c r="K161" s="14">
        <f t="shared" si="26"/>
        <v>72479.903439710441</v>
      </c>
      <c r="N161" s="31">
        <f t="shared" si="23"/>
        <v>3950</v>
      </c>
      <c r="P161" s="31">
        <v>600000</v>
      </c>
      <c r="Q161" s="23">
        <f t="shared" si="24"/>
        <v>48570.096560289559</v>
      </c>
    </row>
    <row r="162" spans="1:17" x14ac:dyDescent="0.25">
      <c r="A162" s="7">
        <v>49400</v>
      </c>
      <c r="B162">
        <v>125000</v>
      </c>
      <c r="C162" s="8">
        <f t="shared" si="25"/>
        <v>195913.04158184619</v>
      </c>
      <c r="E162" s="8">
        <f t="shared" si="22"/>
        <v>125000</v>
      </c>
      <c r="J162" s="14">
        <f t="shared" si="21"/>
        <v>125000</v>
      </c>
      <c r="K162" s="14">
        <f t="shared" si="26"/>
        <v>72479.903439710441</v>
      </c>
      <c r="N162" s="31">
        <f t="shared" si="23"/>
        <v>3950</v>
      </c>
      <c r="P162" s="31">
        <v>600000</v>
      </c>
      <c r="Q162" s="23">
        <f t="shared" si="24"/>
        <v>48570.096560289559</v>
      </c>
    </row>
    <row r="163" spans="1:17" x14ac:dyDescent="0.25">
      <c r="A163" s="7">
        <v>49430</v>
      </c>
      <c r="B163">
        <v>125000</v>
      </c>
      <c r="C163" s="8">
        <f t="shared" si="25"/>
        <v>196554.40989992427</v>
      </c>
      <c r="E163" s="8">
        <f t="shared" si="22"/>
        <v>125000</v>
      </c>
      <c r="J163" s="14">
        <f t="shared" si="21"/>
        <v>125000</v>
      </c>
      <c r="K163" s="14">
        <f t="shared" si="26"/>
        <v>72479.903439710441</v>
      </c>
      <c r="N163" s="31">
        <f t="shared" si="23"/>
        <v>3950</v>
      </c>
      <c r="P163" s="31">
        <v>600000</v>
      </c>
      <c r="Q163" s="23">
        <f t="shared" si="24"/>
        <v>48570.096560289559</v>
      </c>
    </row>
    <row r="164" spans="1:17" x14ac:dyDescent="0.25">
      <c r="A164" s="7">
        <v>49461</v>
      </c>
      <c r="B164">
        <v>125000</v>
      </c>
      <c r="C164" s="8">
        <f t="shared" si="25"/>
        <v>197197.87789098028</v>
      </c>
      <c r="E164" s="8">
        <f t="shared" si="22"/>
        <v>125000</v>
      </c>
      <c r="J164" s="14">
        <f t="shared" si="21"/>
        <v>125000</v>
      </c>
      <c r="K164" s="14">
        <f t="shared" si="26"/>
        <v>72479.903439710441</v>
      </c>
      <c r="N164" s="31">
        <f t="shared" si="23"/>
        <v>3950</v>
      </c>
      <c r="P164" s="31">
        <v>600000</v>
      </c>
      <c r="Q164" s="23">
        <f t="shared" si="24"/>
        <v>48570.096560289559</v>
      </c>
    </row>
    <row r="165" spans="1:17" x14ac:dyDescent="0.25">
      <c r="A165" s="7">
        <v>49491</v>
      </c>
      <c r="B165">
        <v>125000</v>
      </c>
      <c r="C165" s="8">
        <f t="shared" si="25"/>
        <v>197843.45242879717</v>
      </c>
      <c r="E165" s="8">
        <f t="shared" si="22"/>
        <v>125000</v>
      </c>
      <c r="J165" s="14">
        <f t="shared" si="21"/>
        <v>125000</v>
      </c>
      <c r="K165" s="14">
        <f t="shared" si="26"/>
        <v>72479.903439710441</v>
      </c>
      <c r="N165" s="31">
        <f t="shared" si="23"/>
        <v>3950</v>
      </c>
      <c r="P165" s="31">
        <v>600000</v>
      </c>
      <c r="Q165" s="23">
        <f t="shared" si="24"/>
        <v>48570.096560289559</v>
      </c>
    </row>
    <row r="166" spans="1:17" x14ac:dyDescent="0.25">
      <c r="A166" s="7">
        <v>49522</v>
      </c>
      <c r="B166">
        <v>125000</v>
      </c>
      <c r="C166" s="8">
        <f t="shared" si="25"/>
        <v>198491.1404096609</v>
      </c>
      <c r="E166" s="8">
        <f t="shared" si="22"/>
        <v>125000</v>
      </c>
      <c r="J166" s="14">
        <f t="shared" si="21"/>
        <v>125000</v>
      </c>
      <c r="K166" s="14">
        <f t="shared" si="26"/>
        <v>72479.903439710441</v>
      </c>
      <c r="N166" s="31">
        <f t="shared" si="23"/>
        <v>3950</v>
      </c>
      <c r="P166" s="31">
        <v>600000</v>
      </c>
      <c r="Q166" s="23">
        <f t="shared" si="24"/>
        <v>48570.096560289559</v>
      </c>
    </row>
    <row r="167" spans="1:17" x14ac:dyDescent="0.25">
      <c r="A167" s="7">
        <v>49553</v>
      </c>
      <c r="B167">
        <v>125000</v>
      </c>
      <c r="C167" s="8">
        <f t="shared" si="25"/>
        <v>199140.94875243405</v>
      </c>
      <c r="E167" s="8">
        <f t="shared" si="22"/>
        <v>125000</v>
      </c>
      <c r="J167" s="14">
        <f t="shared" si="21"/>
        <v>125000</v>
      </c>
      <c r="K167" s="14">
        <f t="shared" si="26"/>
        <v>72479.903439710441</v>
      </c>
      <c r="N167" s="31">
        <f t="shared" si="23"/>
        <v>7900</v>
      </c>
      <c r="P167" s="32">
        <v>1200000</v>
      </c>
      <c r="Q167" s="23">
        <f t="shared" si="24"/>
        <v>44620.096560289559</v>
      </c>
    </row>
    <row r="168" spans="1:17" x14ac:dyDescent="0.25">
      <c r="A168" s="7">
        <v>49583</v>
      </c>
      <c r="B168">
        <v>125000</v>
      </c>
      <c r="C168" s="8">
        <f t="shared" si="25"/>
        <v>199792.88439862974</v>
      </c>
      <c r="E168" s="8">
        <f t="shared" si="22"/>
        <v>125000</v>
      </c>
      <c r="J168" s="14">
        <f t="shared" si="21"/>
        <v>125000</v>
      </c>
      <c r="K168" s="14">
        <f t="shared" si="26"/>
        <v>72479.903439710441</v>
      </c>
      <c r="N168" s="31">
        <f t="shared" si="23"/>
        <v>7900</v>
      </c>
      <c r="P168" s="32">
        <v>1200000</v>
      </c>
      <c r="Q168" s="23">
        <f t="shared" si="24"/>
        <v>44620.096560289559</v>
      </c>
    </row>
    <row r="169" spans="1:17" x14ac:dyDescent="0.25">
      <c r="A169" s="7">
        <v>49614</v>
      </c>
      <c r="B169">
        <v>125000</v>
      </c>
      <c r="C169" s="8">
        <f t="shared" si="25"/>
        <v>200446.95431248582</v>
      </c>
      <c r="E169" s="8">
        <f t="shared" si="22"/>
        <v>125000</v>
      </c>
      <c r="J169" s="14">
        <f t="shared" si="21"/>
        <v>125000</v>
      </c>
      <c r="K169" s="14">
        <f t="shared" si="26"/>
        <v>72479.903439710441</v>
      </c>
      <c r="N169" s="31">
        <f t="shared" si="23"/>
        <v>7900</v>
      </c>
      <c r="P169" s="32">
        <v>1200000</v>
      </c>
      <c r="Q169" s="23">
        <f t="shared" si="24"/>
        <v>44620.096560289559</v>
      </c>
    </row>
    <row r="170" spans="1:17" x14ac:dyDescent="0.25">
      <c r="A170" s="7">
        <v>49644</v>
      </c>
      <c r="B170">
        <v>125000</v>
      </c>
      <c r="C170" s="8">
        <f t="shared" si="25"/>
        <v>201103.16548103921</v>
      </c>
      <c r="E170" s="8">
        <f t="shared" si="22"/>
        <v>125000</v>
      </c>
      <c r="J170" s="14">
        <f t="shared" si="21"/>
        <v>125000</v>
      </c>
      <c r="K170" s="14">
        <f t="shared" si="26"/>
        <v>72479.903439710441</v>
      </c>
      <c r="N170" s="31">
        <f t="shared" si="23"/>
        <v>7900</v>
      </c>
      <c r="P170" s="32">
        <v>1200000</v>
      </c>
      <c r="Q170" s="23">
        <f t="shared" si="24"/>
        <v>44620.096560289559</v>
      </c>
    </row>
    <row r="171" spans="1:17" x14ac:dyDescent="0.25">
      <c r="A171" s="7">
        <v>49675</v>
      </c>
      <c r="B171">
        <v>125000</v>
      </c>
      <c r="C171" s="8">
        <f t="shared" si="25"/>
        <v>201761.52491420062</v>
      </c>
      <c r="E171" s="8">
        <f t="shared" si="22"/>
        <v>125000</v>
      </c>
      <c r="J171" s="14">
        <f t="shared" ref="J171:J234" si="27">E171</f>
        <v>125000</v>
      </c>
      <c r="K171" s="14">
        <f t="shared" si="26"/>
        <v>72479.903439710441</v>
      </c>
      <c r="N171" s="31">
        <f t="shared" si="23"/>
        <v>7900</v>
      </c>
      <c r="P171" s="32">
        <v>1200000</v>
      </c>
      <c r="Q171" s="23">
        <f t="shared" si="24"/>
        <v>44620.096560289559</v>
      </c>
    </row>
    <row r="172" spans="1:17" x14ac:dyDescent="0.25">
      <c r="A172" s="7">
        <v>49706</v>
      </c>
      <c r="B172">
        <v>125000</v>
      </c>
      <c r="C172" s="8">
        <f t="shared" si="25"/>
        <v>202422.03964482935</v>
      </c>
      <c r="E172" s="8">
        <f t="shared" si="22"/>
        <v>125000</v>
      </c>
      <c r="J172" s="14">
        <f t="shared" si="27"/>
        <v>125000</v>
      </c>
      <c r="K172" s="14">
        <f t="shared" si="26"/>
        <v>72479.903439710441</v>
      </c>
      <c r="N172" s="31">
        <f t="shared" si="23"/>
        <v>7900</v>
      </c>
      <c r="P172" s="32">
        <v>1200000</v>
      </c>
      <c r="Q172" s="23">
        <f t="shared" si="24"/>
        <v>44620.096560289559</v>
      </c>
    </row>
    <row r="173" spans="1:17" x14ac:dyDescent="0.25">
      <c r="A173" s="7">
        <v>49735</v>
      </c>
      <c r="B173">
        <v>125000</v>
      </c>
      <c r="C173" s="8">
        <f t="shared" si="25"/>
        <v>203084.71672880847</v>
      </c>
      <c r="E173" s="8">
        <f t="shared" si="22"/>
        <v>125000</v>
      </c>
      <c r="J173" s="14">
        <f t="shared" si="27"/>
        <v>125000</v>
      </c>
      <c r="K173" s="14">
        <f t="shared" si="26"/>
        <v>72479.903439710441</v>
      </c>
      <c r="N173" s="31">
        <f t="shared" si="23"/>
        <v>7900</v>
      </c>
      <c r="P173" s="32">
        <v>1200000</v>
      </c>
      <c r="Q173" s="23">
        <f t="shared" si="24"/>
        <v>44620.096560289559</v>
      </c>
    </row>
    <row r="174" spans="1:17" x14ac:dyDescent="0.25">
      <c r="A174" s="7">
        <v>49766</v>
      </c>
      <c r="B174">
        <v>125000</v>
      </c>
      <c r="C174" s="8">
        <f t="shared" si="25"/>
        <v>203749.56324512017</v>
      </c>
      <c r="E174" s="8">
        <f t="shared" si="22"/>
        <v>125000</v>
      </c>
      <c r="J174" s="14">
        <f t="shared" si="27"/>
        <v>125000</v>
      </c>
      <c r="K174" s="14">
        <f t="shared" si="26"/>
        <v>72479.903439710441</v>
      </c>
      <c r="N174" s="31">
        <f t="shared" si="23"/>
        <v>7900</v>
      </c>
      <c r="P174" s="32">
        <v>1200000</v>
      </c>
      <c r="Q174" s="23">
        <f t="shared" si="24"/>
        <v>44620.096560289559</v>
      </c>
    </row>
    <row r="175" spans="1:17" x14ac:dyDescent="0.25">
      <c r="A175" s="7">
        <v>49796</v>
      </c>
      <c r="B175">
        <v>125000</v>
      </c>
      <c r="C175" s="8">
        <f t="shared" si="25"/>
        <v>204416.58629592138</v>
      </c>
      <c r="E175" s="8">
        <f t="shared" si="22"/>
        <v>125000</v>
      </c>
      <c r="J175" s="14">
        <f t="shared" si="27"/>
        <v>125000</v>
      </c>
      <c r="K175" s="14">
        <f t="shared" si="26"/>
        <v>72479.903439710441</v>
      </c>
      <c r="N175" s="31">
        <f t="shared" si="23"/>
        <v>7900</v>
      </c>
      <c r="P175" s="32">
        <v>1200000</v>
      </c>
      <c r="Q175" s="23">
        <f t="shared" si="24"/>
        <v>44620.096560289559</v>
      </c>
    </row>
    <row r="176" spans="1:17" x14ac:dyDescent="0.25">
      <c r="A176" s="7">
        <v>49827</v>
      </c>
      <c r="B176">
        <v>125000</v>
      </c>
      <c r="C176" s="8">
        <f t="shared" si="25"/>
        <v>205085.79300661964</v>
      </c>
      <c r="E176" s="8">
        <f t="shared" si="22"/>
        <v>125000</v>
      </c>
      <c r="J176" s="14">
        <f t="shared" si="27"/>
        <v>125000</v>
      </c>
      <c r="K176" s="14">
        <f t="shared" si="26"/>
        <v>72479.903439710441</v>
      </c>
      <c r="N176" s="31">
        <f t="shared" si="23"/>
        <v>7900</v>
      </c>
      <c r="P176" s="32">
        <v>1200000</v>
      </c>
      <c r="Q176" s="23">
        <f t="shared" si="24"/>
        <v>44620.096560289559</v>
      </c>
    </row>
    <row r="177" spans="1:17" x14ac:dyDescent="0.25">
      <c r="A177" s="7">
        <v>49857</v>
      </c>
      <c r="B177">
        <v>125000</v>
      </c>
      <c r="C177" s="8">
        <f t="shared" si="25"/>
        <v>205757.19052594923</v>
      </c>
      <c r="E177" s="8">
        <f t="shared" si="22"/>
        <v>125000</v>
      </c>
      <c r="J177" s="14">
        <f t="shared" si="27"/>
        <v>125000</v>
      </c>
      <c r="K177" s="14">
        <f t="shared" si="26"/>
        <v>72479.903439710441</v>
      </c>
      <c r="N177" s="31">
        <f t="shared" si="23"/>
        <v>7900</v>
      </c>
      <c r="P177" s="32">
        <v>1200000</v>
      </c>
      <c r="Q177" s="23">
        <f t="shared" si="24"/>
        <v>44620.096560289559</v>
      </c>
    </row>
    <row r="178" spans="1:17" x14ac:dyDescent="0.25">
      <c r="A178" s="7">
        <v>49888</v>
      </c>
      <c r="B178">
        <v>125000</v>
      </c>
      <c r="C178" s="8">
        <f t="shared" si="25"/>
        <v>206430.78602604751</v>
      </c>
      <c r="E178" s="8">
        <f t="shared" si="22"/>
        <v>125000</v>
      </c>
      <c r="J178" s="14">
        <f t="shared" si="27"/>
        <v>125000</v>
      </c>
      <c r="K178" s="14">
        <f t="shared" si="26"/>
        <v>72479.903439710441</v>
      </c>
      <c r="N178" s="31">
        <f t="shared" si="23"/>
        <v>7900</v>
      </c>
      <c r="P178" s="32">
        <v>1200000</v>
      </c>
      <c r="Q178" s="23">
        <f t="shared" si="24"/>
        <v>44620.096560289559</v>
      </c>
    </row>
    <row r="179" spans="1:17" x14ac:dyDescent="0.25">
      <c r="A179" s="7">
        <v>49919</v>
      </c>
      <c r="B179">
        <v>125000</v>
      </c>
      <c r="C179" s="8">
        <f t="shared" si="25"/>
        <v>207106.58670253158</v>
      </c>
      <c r="E179" s="8">
        <f t="shared" si="22"/>
        <v>125000</v>
      </c>
      <c r="J179" s="14">
        <f t="shared" si="27"/>
        <v>125000</v>
      </c>
      <c r="K179" s="14">
        <f t="shared" si="26"/>
        <v>72479.903439710441</v>
      </c>
      <c r="N179" s="31">
        <f t="shared" si="23"/>
        <v>11850</v>
      </c>
      <c r="P179" s="32">
        <v>1800000</v>
      </c>
      <c r="Q179" s="23">
        <f t="shared" si="24"/>
        <v>40670.096560289559</v>
      </c>
    </row>
    <row r="180" spans="1:17" x14ac:dyDescent="0.25">
      <c r="A180" s="7">
        <v>49949</v>
      </c>
      <c r="B180">
        <v>125000</v>
      </c>
      <c r="C180" s="8">
        <f t="shared" si="25"/>
        <v>207784.59977457509</v>
      </c>
      <c r="E180" s="8">
        <f t="shared" si="22"/>
        <v>125000</v>
      </c>
      <c r="J180" s="14">
        <f t="shared" si="27"/>
        <v>125000</v>
      </c>
      <c r="K180" s="14">
        <f t="shared" si="26"/>
        <v>72479.903439710441</v>
      </c>
      <c r="N180" s="31">
        <f t="shared" si="23"/>
        <v>11850</v>
      </c>
      <c r="P180" s="32">
        <v>1800000</v>
      </c>
      <c r="Q180" s="23">
        <f t="shared" si="24"/>
        <v>40670.096560289559</v>
      </c>
    </row>
    <row r="181" spans="1:17" x14ac:dyDescent="0.25">
      <c r="A181" s="7">
        <v>49980</v>
      </c>
      <c r="B181">
        <v>125000</v>
      </c>
      <c r="C181" s="8">
        <f t="shared" si="25"/>
        <v>208464.83248498541</v>
      </c>
      <c r="E181" s="8">
        <f t="shared" si="22"/>
        <v>125000</v>
      </c>
      <c r="J181" s="14">
        <f t="shared" si="27"/>
        <v>125000</v>
      </c>
      <c r="K181" s="14">
        <f t="shared" si="26"/>
        <v>72479.903439710441</v>
      </c>
      <c r="N181" s="31">
        <f t="shared" si="23"/>
        <v>11850</v>
      </c>
      <c r="P181" s="32">
        <v>1800000</v>
      </c>
      <c r="Q181" s="23">
        <f t="shared" si="24"/>
        <v>40670.096560289559</v>
      </c>
    </row>
    <row r="182" spans="1:17" x14ac:dyDescent="0.25">
      <c r="A182" s="7">
        <v>50010</v>
      </c>
      <c r="B182">
        <v>125000</v>
      </c>
      <c r="C182" s="8">
        <f t="shared" si="25"/>
        <v>209147.29210028093</v>
      </c>
      <c r="E182" s="8">
        <f t="shared" si="22"/>
        <v>125000</v>
      </c>
      <c r="J182" s="14">
        <f t="shared" si="27"/>
        <v>125000</v>
      </c>
      <c r="K182" s="14">
        <f t="shared" si="26"/>
        <v>72479.903439710441</v>
      </c>
      <c r="N182" s="31">
        <f t="shared" si="23"/>
        <v>11850</v>
      </c>
      <c r="P182" s="32">
        <v>1800000</v>
      </c>
      <c r="Q182" s="23">
        <f t="shared" si="24"/>
        <v>40670.096560289559</v>
      </c>
    </row>
    <row r="183" spans="1:17" x14ac:dyDescent="0.25">
      <c r="A183" s="7">
        <v>50041</v>
      </c>
      <c r="B183">
        <v>125000</v>
      </c>
      <c r="C183" s="8">
        <f t="shared" si="25"/>
        <v>209831.9859107688</v>
      </c>
      <c r="E183" s="8">
        <f t="shared" si="22"/>
        <v>125000</v>
      </c>
      <c r="J183" s="14">
        <f t="shared" si="27"/>
        <v>125000</v>
      </c>
      <c r="K183" s="14">
        <f t="shared" si="26"/>
        <v>72479.903439710441</v>
      </c>
      <c r="N183" s="31">
        <f t="shared" si="23"/>
        <v>11850</v>
      </c>
      <c r="P183" s="32">
        <v>1800000</v>
      </c>
      <c r="Q183" s="23">
        <f t="shared" si="24"/>
        <v>40670.096560289559</v>
      </c>
    </row>
    <row r="184" spans="1:17" x14ac:dyDescent="0.25">
      <c r="A184" s="7">
        <v>50072</v>
      </c>
      <c r="B184">
        <v>125000</v>
      </c>
      <c r="C184" s="8">
        <f t="shared" si="25"/>
        <v>210518.92123062268</v>
      </c>
      <c r="E184" s="8">
        <f t="shared" si="22"/>
        <v>125000</v>
      </c>
      <c r="J184" s="14">
        <f t="shared" si="27"/>
        <v>125000</v>
      </c>
      <c r="K184" s="14">
        <f t="shared" si="26"/>
        <v>72479.903439710441</v>
      </c>
      <c r="N184" s="31">
        <f t="shared" si="23"/>
        <v>11850</v>
      </c>
      <c r="P184" s="32">
        <v>1800000</v>
      </c>
      <c r="Q184" s="23">
        <f t="shared" si="24"/>
        <v>40670.096560289559</v>
      </c>
    </row>
    <row r="185" spans="1:17" x14ac:dyDescent="0.25">
      <c r="A185" s="7">
        <v>50100</v>
      </c>
      <c r="B185">
        <v>125000</v>
      </c>
      <c r="C185" s="8">
        <f t="shared" si="25"/>
        <v>211208.10539796099</v>
      </c>
      <c r="E185" s="8">
        <f t="shared" si="22"/>
        <v>125000</v>
      </c>
      <c r="J185" s="14">
        <f t="shared" si="27"/>
        <v>125000</v>
      </c>
      <c r="K185" s="14">
        <f t="shared" si="26"/>
        <v>72479.903439710441</v>
      </c>
      <c r="N185" s="31">
        <f t="shared" si="23"/>
        <v>11850</v>
      </c>
      <c r="P185" s="32">
        <v>1800000</v>
      </c>
      <c r="Q185" s="23">
        <f t="shared" si="24"/>
        <v>40670.096560289559</v>
      </c>
    </row>
    <row r="186" spans="1:17" x14ac:dyDescent="0.25">
      <c r="A186" s="7">
        <v>50131</v>
      </c>
      <c r="B186">
        <v>125000</v>
      </c>
      <c r="C186" s="8">
        <f t="shared" si="25"/>
        <v>211899.54577492515</v>
      </c>
      <c r="E186" s="8">
        <f t="shared" si="22"/>
        <v>125000</v>
      </c>
      <c r="J186" s="14">
        <f t="shared" si="27"/>
        <v>125000</v>
      </c>
      <c r="K186" s="14">
        <f t="shared" si="26"/>
        <v>72479.903439710441</v>
      </c>
      <c r="N186" s="31">
        <f t="shared" si="23"/>
        <v>11850</v>
      </c>
      <c r="P186" s="32">
        <v>1800000</v>
      </c>
      <c r="Q186" s="23">
        <f t="shared" si="24"/>
        <v>40670.096560289559</v>
      </c>
    </row>
    <row r="187" spans="1:17" x14ac:dyDescent="0.25">
      <c r="A187" s="7">
        <v>50161</v>
      </c>
      <c r="B187">
        <v>125000</v>
      </c>
      <c r="C187" s="8">
        <f t="shared" si="25"/>
        <v>212593.24974775841</v>
      </c>
      <c r="E187" s="8">
        <f t="shared" si="22"/>
        <v>125000</v>
      </c>
      <c r="J187" s="14">
        <f t="shared" si="27"/>
        <v>125000</v>
      </c>
      <c r="K187" s="14">
        <f t="shared" si="26"/>
        <v>72479.903439710441</v>
      </c>
      <c r="N187" s="31">
        <f t="shared" si="23"/>
        <v>11850</v>
      </c>
      <c r="P187" s="32">
        <v>1800000</v>
      </c>
      <c r="Q187" s="23">
        <f t="shared" si="24"/>
        <v>40670.096560289559</v>
      </c>
    </row>
    <row r="188" spans="1:17" x14ac:dyDescent="0.25">
      <c r="A188" s="7">
        <v>50192</v>
      </c>
      <c r="B188">
        <v>125000</v>
      </c>
      <c r="C188" s="8">
        <f t="shared" si="25"/>
        <v>213289.2247268846</v>
      </c>
      <c r="E188" s="8">
        <f t="shared" si="22"/>
        <v>125000</v>
      </c>
      <c r="J188" s="14">
        <f t="shared" si="27"/>
        <v>125000</v>
      </c>
      <c r="K188" s="14">
        <f t="shared" si="26"/>
        <v>72479.903439710441</v>
      </c>
      <c r="N188" s="31">
        <f t="shared" si="23"/>
        <v>11850</v>
      </c>
      <c r="P188" s="32">
        <v>1800000</v>
      </c>
      <c r="Q188" s="23">
        <f t="shared" si="24"/>
        <v>40670.096560289559</v>
      </c>
    </row>
    <row r="189" spans="1:17" x14ac:dyDescent="0.25">
      <c r="A189" s="7">
        <v>50222</v>
      </c>
      <c r="B189">
        <v>125000</v>
      </c>
      <c r="C189" s="8">
        <f t="shared" si="25"/>
        <v>213987.47814698736</v>
      </c>
      <c r="E189" s="8">
        <f t="shared" si="22"/>
        <v>125000</v>
      </c>
      <c r="J189" s="14">
        <f t="shared" si="27"/>
        <v>125000</v>
      </c>
      <c r="K189" s="14">
        <f t="shared" si="26"/>
        <v>72479.903439710441</v>
      </c>
      <c r="N189" s="31">
        <f t="shared" si="23"/>
        <v>11850</v>
      </c>
      <c r="P189" s="32">
        <v>1800000</v>
      </c>
      <c r="Q189" s="23">
        <f t="shared" si="24"/>
        <v>40670.096560289559</v>
      </c>
    </row>
    <row r="190" spans="1:17" x14ac:dyDescent="0.25">
      <c r="A190" s="7">
        <v>50253</v>
      </c>
      <c r="B190">
        <v>125000</v>
      </c>
      <c r="C190" s="8">
        <f t="shared" si="25"/>
        <v>214688.01746708958</v>
      </c>
      <c r="E190" s="8">
        <f t="shared" si="22"/>
        <v>125000</v>
      </c>
      <c r="J190" s="14">
        <f t="shared" si="27"/>
        <v>125000</v>
      </c>
      <c r="K190" s="14">
        <f t="shared" si="26"/>
        <v>72479.903439710441</v>
      </c>
      <c r="N190" s="31">
        <f t="shared" si="23"/>
        <v>11850</v>
      </c>
      <c r="P190" s="32">
        <v>1800000</v>
      </c>
      <c r="Q190" s="23">
        <f t="shared" si="24"/>
        <v>40670.096560289559</v>
      </c>
    </row>
    <row r="191" spans="1:17" x14ac:dyDescent="0.25">
      <c r="A191" s="7">
        <v>50284</v>
      </c>
      <c r="B191">
        <v>125000</v>
      </c>
      <c r="C191" s="8">
        <f t="shared" si="25"/>
        <v>215390.850170633</v>
      </c>
      <c r="E191" s="8">
        <f t="shared" si="22"/>
        <v>125000</v>
      </c>
      <c r="J191" s="14">
        <f t="shared" si="27"/>
        <v>125000</v>
      </c>
      <c r="K191" s="14">
        <f t="shared" si="26"/>
        <v>72479.903439710441</v>
      </c>
      <c r="N191" s="31">
        <f t="shared" si="23"/>
        <v>15800</v>
      </c>
      <c r="P191" s="32">
        <v>2400000</v>
      </c>
      <c r="Q191" s="23">
        <f t="shared" si="24"/>
        <v>36720.096560289559</v>
      </c>
    </row>
    <row r="192" spans="1:17" x14ac:dyDescent="0.25">
      <c r="A192" s="7">
        <v>50314</v>
      </c>
      <c r="B192">
        <v>125000</v>
      </c>
      <c r="C192" s="8">
        <f t="shared" si="25"/>
        <v>216095.98376555825</v>
      </c>
      <c r="E192" s="8">
        <f t="shared" si="22"/>
        <v>125000</v>
      </c>
      <c r="J192" s="14">
        <f t="shared" si="27"/>
        <v>125000</v>
      </c>
      <c r="K192" s="14">
        <f t="shared" si="26"/>
        <v>72479.903439710441</v>
      </c>
      <c r="N192" s="31">
        <f t="shared" si="23"/>
        <v>15800</v>
      </c>
      <c r="P192" s="32">
        <v>2400000</v>
      </c>
      <c r="Q192" s="23">
        <f t="shared" si="24"/>
        <v>36720.096560289559</v>
      </c>
    </row>
    <row r="193" spans="1:17" x14ac:dyDescent="0.25">
      <c r="A193" s="7">
        <v>50345</v>
      </c>
      <c r="B193">
        <v>125000</v>
      </c>
      <c r="C193" s="8">
        <f t="shared" si="25"/>
        <v>216803.42578438498</v>
      </c>
      <c r="E193" s="8">
        <f t="shared" si="22"/>
        <v>125000</v>
      </c>
      <c r="J193" s="14">
        <f t="shared" si="27"/>
        <v>125000</v>
      </c>
      <c r="K193" s="14">
        <f t="shared" si="26"/>
        <v>72479.903439710441</v>
      </c>
      <c r="N193" s="31">
        <f t="shared" si="23"/>
        <v>15800</v>
      </c>
      <c r="P193" s="32">
        <v>2400000</v>
      </c>
      <c r="Q193" s="23">
        <f t="shared" si="24"/>
        <v>36720.096560289559</v>
      </c>
    </row>
    <row r="194" spans="1:17" x14ac:dyDescent="0.25">
      <c r="A194" s="7">
        <v>50375</v>
      </c>
      <c r="B194">
        <v>125000</v>
      </c>
      <c r="C194" s="8">
        <f t="shared" si="25"/>
        <v>217513.18378429234</v>
      </c>
      <c r="E194" s="8">
        <f t="shared" si="22"/>
        <v>125000</v>
      </c>
      <c r="J194" s="14">
        <f t="shared" si="27"/>
        <v>125000</v>
      </c>
      <c r="K194" s="14">
        <f t="shared" si="26"/>
        <v>72479.903439710441</v>
      </c>
      <c r="N194" s="31">
        <f t="shared" si="23"/>
        <v>15800</v>
      </c>
      <c r="P194" s="32">
        <v>2400000</v>
      </c>
      <c r="Q194" s="23">
        <f t="shared" si="24"/>
        <v>36720.096560289559</v>
      </c>
    </row>
    <row r="195" spans="1:17" x14ac:dyDescent="0.25">
      <c r="A195" s="7">
        <v>50406</v>
      </c>
      <c r="B195">
        <v>125000</v>
      </c>
      <c r="C195" s="8">
        <f t="shared" si="25"/>
        <v>218225.26534719972</v>
      </c>
      <c r="E195" s="8">
        <f t="shared" si="22"/>
        <v>125000</v>
      </c>
      <c r="J195" s="14">
        <f t="shared" si="27"/>
        <v>125000</v>
      </c>
      <c r="K195" s="14">
        <f t="shared" si="26"/>
        <v>72479.903439710441</v>
      </c>
      <c r="N195" s="31">
        <f t="shared" si="23"/>
        <v>15800</v>
      </c>
      <c r="P195" s="32">
        <v>2400000</v>
      </c>
      <c r="Q195" s="23">
        <f t="shared" si="24"/>
        <v>36720.096560289559</v>
      </c>
    </row>
    <row r="196" spans="1:17" x14ac:dyDescent="0.25">
      <c r="A196" s="7">
        <v>50437</v>
      </c>
      <c r="B196">
        <v>125000</v>
      </c>
      <c r="C196" s="8">
        <f t="shared" si="25"/>
        <v>218939.67807984777</v>
      </c>
      <c r="E196" s="8">
        <f t="shared" si="22"/>
        <v>125000</v>
      </c>
      <c r="J196" s="14">
        <f t="shared" si="27"/>
        <v>125000</v>
      </c>
      <c r="K196" s="14">
        <f t="shared" si="26"/>
        <v>72479.903439710441</v>
      </c>
      <c r="N196" s="31">
        <f t="shared" si="23"/>
        <v>15800</v>
      </c>
      <c r="P196" s="32">
        <v>2400000</v>
      </c>
      <c r="Q196" s="23">
        <f t="shared" si="24"/>
        <v>36720.096560289559</v>
      </c>
    </row>
    <row r="197" spans="1:17" x14ac:dyDescent="0.25">
      <c r="A197" s="7">
        <v>50465</v>
      </c>
      <c r="B197">
        <v>125000</v>
      </c>
      <c r="C197" s="8">
        <f t="shared" si="25"/>
        <v>219656.42961387959</v>
      </c>
      <c r="E197" s="8">
        <f t="shared" si="22"/>
        <v>125000</v>
      </c>
      <c r="J197" s="14">
        <f t="shared" si="27"/>
        <v>125000</v>
      </c>
      <c r="K197" s="14">
        <f t="shared" si="26"/>
        <v>72479.903439710441</v>
      </c>
      <c r="N197" s="31">
        <f t="shared" si="23"/>
        <v>15800</v>
      </c>
      <c r="P197" s="32">
        <v>2400000</v>
      </c>
      <c r="Q197" s="23">
        <f t="shared" si="24"/>
        <v>36720.096560289559</v>
      </c>
    </row>
    <row r="198" spans="1:17" x14ac:dyDescent="0.25">
      <c r="A198" s="7">
        <v>50496</v>
      </c>
      <c r="B198">
        <v>125000</v>
      </c>
      <c r="C198" s="8">
        <f t="shared" si="25"/>
        <v>220375.52760592231</v>
      </c>
      <c r="E198" s="8">
        <f t="shared" si="22"/>
        <v>125000</v>
      </c>
      <c r="J198" s="14">
        <f t="shared" si="27"/>
        <v>125000</v>
      </c>
      <c r="K198" s="14">
        <f t="shared" si="26"/>
        <v>72479.903439710441</v>
      </c>
      <c r="N198" s="31">
        <f t="shared" si="23"/>
        <v>15800</v>
      </c>
      <c r="P198" s="32">
        <v>2400000</v>
      </c>
      <c r="Q198" s="23">
        <f t="shared" si="24"/>
        <v>36720.096560289559</v>
      </c>
    </row>
    <row r="199" spans="1:17" x14ac:dyDescent="0.25">
      <c r="A199" s="7">
        <v>50526</v>
      </c>
      <c r="B199">
        <v>125000</v>
      </c>
      <c r="C199" s="8">
        <f t="shared" si="25"/>
        <v>221096.97973766888</v>
      </c>
      <c r="E199" s="8">
        <f t="shared" si="22"/>
        <v>125000</v>
      </c>
      <c r="J199" s="14">
        <f t="shared" si="27"/>
        <v>125000</v>
      </c>
      <c r="K199" s="14">
        <f t="shared" si="26"/>
        <v>72479.903439710441</v>
      </c>
      <c r="N199" s="31">
        <f t="shared" si="23"/>
        <v>15800</v>
      </c>
      <c r="P199" s="32">
        <v>2400000</v>
      </c>
      <c r="Q199" s="23">
        <f t="shared" si="24"/>
        <v>36720.096560289559</v>
      </c>
    </row>
    <row r="200" spans="1:17" x14ac:dyDescent="0.25">
      <c r="A200" s="7">
        <v>50557</v>
      </c>
      <c r="B200">
        <v>125000</v>
      </c>
      <c r="C200" s="8">
        <f t="shared" si="25"/>
        <v>221820.79371596011</v>
      </c>
      <c r="E200" s="8">
        <f t="shared" si="22"/>
        <v>125000</v>
      </c>
      <c r="J200" s="14">
        <f t="shared" si="27"/>
        <v>125000</v>
      </c>
      <c r="K200" s="14">
        <f t="shared" si="26"/>
        <v>72479.903439710441</v>
      </c>
      <c r="N200" s="31">
        <f t="shared" si="23"/>
        <v>15800</v>
      </c>
      <c r="P200" s="32">
        <v>2400000</v>
      </c>
      <c r="Q200" s="23">
        <f t="shared" si="24"/>
        <v>36720.096560289559</v>
      </c>
    </row>
    <row r="201" spans="1:17" x14ac:dyDescent="0.25">
      <c r="A201" s="7">
        <v>50587</v>
      </c>
      <c r="B201">
        <v>125000</v>
      </c>
      <c r="C201" s="8">
        <f t="shared" si="25"/>
        <v>222546.97727286699</v>
      </c>
      <c r="E201" s="8">
        <f t="shared" si="22"/>
        <v>125000</v>
      </c>
      <c r="J201" s="14">
        <f t="shared" si="27"/>
        <v>125000</v>
      </c>
      <c r="K201" s="14">
        <f t="shared" si="26"/>
        <v>72479.903439710441</v>
      </c>
      <c r="N201" s="31">
        <f t="shared" si="23"/>
        <v>15800</v>
      </c>
      <c r="P201" s="32">
        <v>2400000</v>
      </c>
      <c r="Q201" s="23">
        <f t="shared" si="24"/>
        <v>36720.096560289559</v>
      </c>
    </row>
    <row r="202" spans="1:17" x14ac:dyDescent="0.25">
      <c r="A202" s="7">
        <v>50618</v>
      </c>
      <c r="B202">
        <v>125000</v>
      </c>
      <c r="C202" s="8">
        <f t="shared" si="25"/>
        <v>223275.53816577329</v>
      </c>
      <c r="E202" s="8">
        <f t="shared" si="22"/>
        <v>125000</v>
      </c>
      <c r="J202" s="14">
        <f t="shared" si="27"/>
        <v>125000</v>
      </c>
      <c r="K202" s="14">
        <f t="shared" si="26"/>
        <v>72479.903439710441</v>
      </c>
      <c r="N202" s="31">
        <f t="shared" si="23"/>
        <v>15800</v>
      </c>
      <c r="P202" s="32">
        <v>2400000</v>
      </c>
      <c r="Q202" s="23">
        <f t="shared" si="24"/>
        <v>36720.096560289559</v>
      </c>
    </row>
    <row r="203" spans="1:17" x14ac:dyDescent="0.25">
      <c r="A203" s="7">
        <v>50649</v>
      </c>
      <c r="B203">
        <v>125000</v>
      </c>
      <c r="C203" s="8">
        <f t="shared" si="25"/>
        <v>224006.48417745845</v>
      </c>
      <c r="E203" s="8">
        <f t="shared" si="22"/>
        <v>125000</v>
      </c>
      <c r="J203" s="14">
        <f t="shared" si="27"/>
        <v>125000</v>
      </c>
      <c r="K203" s="14">
        <f t="shared" si="26"/>
        <v>72479.903439710441</v>
      </c>
      <c r="N203" s="31">
        <f t="shared" si="23"/>
        <v>19750</v>
      </c>
      <c r="P203" s="32">
        <v>3000000</v>
      </c>
      <c r="Q203" s="23">
        <f t="shared" si="24"/>
        <v>32770.096560289559</v>
      </c>
    </row>
    <row r="204" spans="1:17" x14ac:dyDescent="0.25">
      <c r="A204" s="7">
        <v>50679</v>
      </c>
      <c r="B204">
        <v>125000</v>
      </c>
      <c r="C204" s="8">
        <f t="shared" si="25"/>
        <v>224739.82311618072</v>
      </c>
      <c r="E204" s="8">
        <f t="shared" si="22"/>
        <v>125000</v>
      </c>
      <c r="J204" s="14">
        <f t="shared" si="27"/>
        <v>125000</v>
      </c>
      <c r="K204" s="14">
        <f t="shared" si="26"/>
        <v>72479.903439710441</v>
      </c>
      <c r="N204" s="31">
        <f t="shared" si="23"/>
        <v>19750</v>
      </c>
      <c r="P204" s="32">
        <v>3000000</v>
      </c>
      <c r="Q204" s="23">
        <f t="shared" si="24"/>
        <v>32770.096560289559</v>
      </c>
    </row>
    <row r="205" spans="1:17" x14ac:dyDescent="0.25">
      <c r="A205" s="7">
        <v>50710</v>
      </c>
      <c r="B205">
        <v>125000</v>
      </c>
      <c r="C205" s="8">
        <f t="shared" si="25"/>
        <v>225475.5628157605</v>
      </c>
      <c r="E205" s="8">
        <f t="shared" si="22"/>
        <v>125000</v>
      </c>
      <c r="J205" s="14">
        <f t="shared" si="27"/>
        <v>125000</v>
      </c>
      <c r="K205" s="14">
        <f t="shared" si="26"/>
        <v>72479.903439710441</v>
      </c>
      <c r="N205" s="31">
        <f t="shared" si="23"/>
        <v>19750</v>
      </c>
      <c r="P205" s="32">
        <v>3000000</v>
      </c>
      <c r="Q205" s="23">
        <f t="shared" si="24"/>
        <v>32770.096560289559</v>
      </c>
    </row>
    <row r="206" spans="1:17" x14ac:dyDescent="0.25">
      <c r="A206" s="7">
        <v>50740</v>
      </c>
      <c r="B206">
        <v>125000</v>
      </c>
      <c r="C206" s="8">
        <f t="shared" si="25"/>
        <v>226213.71113566414</v>
      </c>
      <c r="E206" s="8">
        <f t="shared" si="22"/>
        <v>125000</v>
      </c>
      <c r="J206" s="14">
        <f t="shared" si="27"/>
        <v>125000</v>
      </c>
      <c r="K206" s="14">
        <f t="shared" si="26"/>
        <v>72479.903439710441</v>
      </c>
      <c r="N206" s="31">
        <f t="shared" si="23"/>
        <v>19750</v>
      </c>
      <c r="P206" s="32">
        <v>3000000</v>
      </c>
      <c r="Q206" s="23">
        <f t="shared" si="24"/>
        <v>32770.096560289559</v>
      </c>
    </row>
    <row r="207" spans="1:17" x14ac:dyDescent="0.25">
      <c r="A207" s="7">
        <v>50771</v>
      </c>
      <c r="B207">
        <v>125000</v>
      </c>
      <c r="C207" s="8">
        <f t="shared" si="25"/>
        <v>226954.27596108781</v>
      </c>
      <c r="E207" s="8">
        <f t="shared" si="22"/>
        <v>125000</v>
      </c>
      <c r="J207" s="14">
        <f t="shared" si="27"/>
        <v>125000</v>
      </c>
      <c r="K207" s="14">
        <f t="shared" si="26"/>
        <v>72479.903439710441</v>
      </c>
      <c r="N207" s="31">
        <f t="shared" si="23"/>
        <v>19750</v>
      </c>
      <c r="P207" s="32">
        <v>3000000</v>
      </c>
      <c r="Q207" s="23">
        <f t="shared" si="24"/>
        <v>32770.096560289559</v>
      </c>
    </row>
    <row r="208" spans="1:17" x14ac:dyDescent="0.25">
      <c r="A208" s="7">
        <v>50802</v>
      </c>
      <c r="B208">
        <v>125000</v>
      </c>
      <c r="C208" s="8">
        <f t="shared" si="25"/>
        <v>227697.26520304178</v>
      </c>
      <c r="E208" s="8">
        <f t="shared" si="22"/>
        <v>125000</v>
      </c>
      <c r="J208" s="14">
        <f t="shared" si="27"/>
        <v>125000</v>
      </c>
      <c r="K208" s="14">
        <f t="shared" si="26"/>
        <v>72479.903439710441</v>
      </c>
      <c r="N208" s="31">
        <f t="shared" si="23"/>
        <v>19750</v>
      </c>
      <c r="P208" s="32">
        <v>3000000</v>
      </c>
      <c r="Q208" s="23">
        <f t="shared" si="24"/>
        <v>32770.096560289559</v>
      </c>
    </row>
    <row r="209" spans="1:17" x14ac:dyDescent="0.25">
      <c r="A209" s="7">
        <v>50830</v>
      </c>
      <c r="B209">
        <v>125000</v>
      </c>
      <c r="C209" s="8">
        <f t="shared" si="25"/>
        <v>228442.68679843488</v>
      </c>
      <c r="E209" s="8">
        <f t="shared" si="22"/>
        <v>125000</v>
      </c>
      <c r="J209" s="14">
        <f t="shared" si="27"/>
        <v>125000</v>
      </c>
      <c r="K209" s="14">
        <f t="shared" si="26"/>
        <v>72479.903439710441</v>
      </c>
      <c r="N209" s="31">
        <f t="shared" si="23"/>
        <v>19750</v>
      </c>
      <c r="P209" s="32">
        <v>3000000</v>
      </c>
      <c r="Q209" s="23">
        <f t="shared" si="24"/>
        <v>32770.096560289559</v>
      </c>
    </row>
    <row r="210" spans="1:17" x14ac:dyDescent="0.25">
      <c r="A210" s="7">
        <v>50861</v>
      </c>
      <c r="B210">
        <v>125000</v>
      </c>
      <c r="C210" s="8">
        <f t="shared" si="25"/>
        <v>229190.54871015932</v>
      </c>
      <c r="E210" s="8">
        <f t="shared" si="22"/>
        <v>125000</v>
      </c>
      <c r="J210" s="14">
        <f t="shared" si="27"/>
        <v>125000</v>
      </c>
      <c r="K210" s="14">
        <f t="shared" si="26"/>
        <v>72479.903439710441</v>
      </c>
      <c r="N210" s="31">
        <f>P210*$K$20</f>
        <v>19750</v>
      </c>
      <c r="P210" s="32">
        <v>3000000</v>
      </c>
      <c r="Q210" s="23">
        <f t="shared" si="24"/>
        <v>32770.096560289559</v>
      </c>
    </row>
    <row r="211" spans="1:17" x14ac:dyDescent="0.25">
      <c r="A211" s="7">
        <v>50891</v>
      </c>
      <c r="B211">
        <v>125000</v>
      </c>
      <c r="C211" s="8">
        <f t="shared" si="25"/>
        <v>229940.85892717575</v>
      </c>
      <c r="E211" s="8">
        <f t="shared" si="22"/>
        <v>125000</v>
      </c>
      <c r="J211" s="14">
        <f t="shared" si="27"/>
        <v>125000</v>
      </c>
      <c r="K211" s="14">
        <f t="shared" si="26"/>
        <v>72479.903439710441</v>
      </c>
      <c r="N211" s="31">
        <f t="shared" si="23"/>
        <v>19750</v>
      </c>
      <c r="P211" s="32">
        <v>3000000</v>
      </c>
      <c r="Q211" s="23">
        <f t="shared" si="24"/>
        <v>32770.096560289559</v>
      </c>
    </row>
    <row r="212" spans="1:17" x14ac:dyDescent="0.25">
      <c r="A212" s="7">
        <v>50922</v>
      </c>
      <c r="B212">
        <v>125000</v>
      </c>
      <c r="C212" s="8">
        <f t="shared" si="25"/>
        <v>230693.62546459865</v>
      </c>
      <c r="E212" s="8">
        <f t="shared" si="22"/>
        <v>125000</v>
      </c>
      <c r="J212" s="14">
        <f t="shared" si="27"/>
        <v>125000</v>
      </c>
      <c r="K212" s="14">
        <f t="shared" si="26"/>
        <v>72479.903439710441</v>
      </c>
      <c r="N212" s="31">
        <f t="shared" si="23"/>
        <v>19750</v>
      </c>
      <c r="P212" s="32">
        <v>3000000</v>
      </c>
      <c r="Q212" s="23">
        <f t="shared" si="24"/>
        <v>32770.096560289559</v>
      </c>
    </row>
    <row r="213" spans="1:17" x14ac:dyDescent="0.25">
      <c r="A213" s="7">
        <v>50952</v>
      </c>
      <c r="B213">
        <v>125000</v>
      </c>
      <c r="C213" s="8">
        <f t="shared" si="25"/>
        <v>231448.85636378182</v>
      </c>
      <c r="E213" s="8">
        <f t="shared" si="22"/>
        <v>125000</v>
      </c>
      <c r="J213" s="14">
        <f t="shared" si="27"/>
        <v>125000</v>
      </c>
      <c r="K213" s="14">
        <f t="shared" si="26"/>
        <v>72479.903439710441</v>
      </c>
      <c r="N213" s="31">
        <f t="shared" si="23"/>
        <v>19750</v>
      </c>
      <c r="P213" s="32">
        <v>3000000</v>
      </c>
      <c r="Q213" s="23">
        <f t="shared" si="24"/>
        <v>32770.096560289559</v>
      </c>
    </row>
    <row r="214" spans="1:17" x14ac:dyDescent="0.25">
      <c r="A214" s="7">
        <v>50983</v>
      </c>
      <c r="B214">
        <v>125000</v>
      </c>
      <c r="C214" s="8">
        <f t="shared" si="25"/>
        <v>232206.55969240438</v>
      </c>
      <c r="E214" s="8">
        <f t="shared" si="22"/>
        <v>125000</v>
      </c>
      <c r="J214" s="14">
        <f t="shared" si="27"/>
        <v>125000</v>
      </c>
      <c r="K214" s="14">
        <f t="shared" si="26"/>
        <v>72479.903439710441</v>
      </c>
      <c r="N214" s="31">
        <f t="shared" si="23"/>
        <v>19750</v>
      </c>
      <c r="P214" s="32">
        <v>3000000</v>
      </c>
      <c r="Q214" s="23">
        <f t="shared" si="24"/>
        <v>32770.096560289559</v>
      </c>
    </row>
    <row r="215" spans="1:17" x14ac:dyDescent="0.25">
      <c r="A215" s="7">
        <v>51014</v>
      </c>
      <c r="B215">
        <v>125000</v>
      </c>
      <c r="C215" s="8">
        <f t="shared" si="25"/>
        <v>232966.74354455696</v>
      </c>
      <c r="E215" s="8">
        <f t="shared" si="22"/>
        <v>125000</v>
      </c>
      <c r="J215" s="14">
        <f t="shared" si="27"/>
        <v>125000</v>
      </c>
      <c r="K215" s="14">
        <f t="shared" si="26"/>
        <v>72479.903439710441</v>
      </c>
      <c r="N215" s="31">
        <f t="shared" si="23"/>
        <v>23700</v>
      </c>
      <c r="P215" s="32">
        <v>3600000</v>
      </c>
      <c r="Q215" s="23">
        <f t="shared" si="24"/>
        <v>28820.096560289559</v>
      </c>
    </row>
    <row r="216" spans="1:17" x14ac:dyDescent="0.25">
      <c r="A216" s="7">
        <v>51044</v>
      </c>
      <c r="B216">
        <v>125000</v>
      </c>
      <c r="C216" s="8">
        <f t="shared" si="25"/>
        <v>233729.4160408281</v>
      </c>
      <c r="E216" s="8">
        <f t="shared" si="22"/>
        <v>125000</v>
      </c>
      <c r="J216" s="14">
        <f t="shared" si="27"/>
        <v>125000</v>
      </c>
      <c r="K216" s="14">
        <f t="shared" si="26"/>
        <v>72479.903439710441</v>
      </c>
      <c r="N216" s="31">
        <f t="shared" si="23"/>
        <v>23700</v>
      </c>
      <c r="P216" s="32">
        <v>3600000</v>
      </c>
      <c r="Q216" s="23">
        <f t="shared" si="24"/>
        <v>28820.096560289559</v>
      </c>
    </row>
    <row r="217" spans="1:17" x14ac:dyDescent="0.25">
      <c r="A217" s="7">
        <v>51075</v>
      </c>
      <c r="B217">
        <v>125000</v>
      </c>
      <c r="C217" s="8">
        <f t="shared" si="25"/>
        <v>234494.58532839108</v>
      </c>
      <c r="E217" s="8">
        <f t="shared" si="22"/>
        <v>125000</v>
      </c>
      <c r="J217" s="14">
        <f t="shared" si="27"/>
        <v>125000</v>
      </c>
      <c r="K217" s="14">
        <f t="shared" si="26"/>
        <v>72479.903439710441</v>
      </c>
      <c r="N217" s="31">
        <f t="shared" si="23"/>
        <v>23700</v>
      </c>
      <c r="P217" s="32">
        <v>3600000</v>
      </c>
      <c r="Q217" s="23">
        <f t="shared" si="24"/>
        <v>28820.096560289559</v>
      </c>
    </row>
    <row r="218" spans="1:17" x14ac:dyDescent="0.25">
      <c r="A218" s="7">
        <v>51105</v>
      </c>
      <c r="B218">
        <v>125000</v>
      </c>
      <c r="C218" s="8">
        <f t="shared" si="25"/>
        <v>235262.25958109088</v>
      </c>
      <c r="E218" s="8">
        <f t="shared" ref="E218:E266" si="28">B218-D218</f>
        <v>125000</v>
      </c>
      <c r="J218" s="14">
        <f t="shared" si="27"/>
        <v>125000</v>
      </c>
      <c r="K218" s="14">
        <f t="shared" si="26"/>
        <v>72479.903439710441</v>
      </c>
      <c r="N218" s="31">
        <f t="shared" ref="N218:N266" si="29">P218*$K$20</f>
        <v>23700</v>
      </c>
      <c r="P218" s="32">
        <v>3600000</v>
      </c>
      <c r="Q218" s="23">
        <f t="shared" ref="Q218:Q265" si="30">J218-K218-N218</f>
        <v>28820.096560289559</v>
      </c>
    </row>
    <row r="219" spans="1:17" x14ac:dyDescent="0.25">
      <c r="A219" s="7">
        <v>51136</v>
      </c>
      <c r="B219">
        <v>125000</v>
      </c>
      <c r="C219" s="8">
        <f t="shared" si="25"/>
        <v>236032.4469995315</v>
      </c>
      <c r="E219" s="8">
        <f t="shared" si="28"/>
        <v>125000</v>
      </c>
      <c r="J219" s="14">
        <f t="shared" si="27"/>
        <v>125000</v>
      </c>
      <c r="K219" s="14">
        <f t="shared" si="26"/>
        <v>72479.903439710441</v>
      </c>
      <c r="N219" s="31">
        <f t="shared" si="29"/>
        <v>23700</v>
      </c>
      <c r="P219" s="32">
        <v>3600000</v>
      </c>
      <c r="Q219" s="23">
        <f t="shared" si="30"/>
        <v>28820.096560289559</v>
      </c>
    </row>
    <row r="220" spans="1:17" x14ac:dyDescent="0.25">
      <c r="A220" s="7">
        <v>51167</v>
      </c>
      <c r="B220">
        <v>125000</v>
      </c>
      <c r="C220" s="8">
        <f t="shared" ref="C220:C266" si="31">C219*(1+$G$17)</f>
        <v>236805.15581116363</v>
      </c>
      <c r="E220" s="8">
        <f t="shared" si="28"/>
        <v>125000</v>
      </c>
      <c r="J220" s="14">
        <f t="shared" si="27"/>
        <v>125000</v>
      </c>
      <c r="K220" s="14">
        <f t="shared" ref="K220:K266" si="32">$S$13</f>
        <v>72479.903439710441</v>
      </c>
      <c r="N220" s="31">
        <f t="shared" si="29"/>
        <v>23700</v>
      </c>
      <c r="P220" s="32">
        <v>3600000</v>
      </c>
      <c r="Q220" s="23">
        <f t="shared" si="30"/>
        <v>28820.096560289559</v>
      </c>
    </row>
    <row r="221" spans="1:17" x14ac:dyDescent="0.25">
      <c r="A221" s="7">
        <v>51196</v>
      </c>
      <c r="B221">
        <v>125000</v>
      </c>
      <c r="C221" s="8">
        <f t="shared" si="31"/>
        <v>237580.39427037243</v>
      </c>
      <c r="E221" s="8">
        <f t="shared" si="28"/>
        <v>125000</v>
      </c>
      <c r="J221" s="14">
        <f t="shared" si="27"/>
        <v>125000</v>
      </c>
      <c r="K221" s="14">
        <f t="shared" si="32"/>
        <v>72479.903439710441</v>
      </c>
      <c r="N221" s="31">
        <f t="shared" si="29"/>
        <v>23700</v>
      </c>
      <c r="P221" s="32">
        <v>3600000</v>
      </c>
      <c r="Q221" s="23">
        <f t="shared" si="30"/>
        <v>28820.096560289559</v>
      </c>
    </row>
    <row r="222" spans="1:17" x14ac:dyDescent="0.25">
      <c r="A222" s="7">
        <v>51227</v>
      </c>
      <c r="B222">
        <v>125000</v>
      </c>
      <c r="C222" s="8">
        <f t="shared" si="31"/>
        <v>238358.17065856585</v>
      </c>
      <c r="E222" s="8">
        <f t="shared" si="28"/>
        <v>125000</v>
      </c>
      <c r="J222" s="14">
        <f t="shared" si="27"/>
        <v>125000</v>
      </c>
      <c r="K222" s="14">
        <f t="shared" si="32"/>
        <v>72479.903439710441</v>
      </c>
      <c r="N222" s="31">
        <f t="shared" si="29"/>
        <v>23700</v>
      </c>
      <c r="P222" s="32">
        <v>3600000</v>
      </c>
      <c r="Q222" s="23">
        <f t="shared" si="30"/>
        <v>28820.096560289559</v>
      </c>
    </row>
    <row r="223" spans="1:17" x14ac:dyDescent="0.25">
      <c r="A223" s="7">
        <v>51257</v>
      </c>
      <c r="B223">
        <v>125000</v>
      </c>
      <c r="C223" s="8">
        <f t="shared" si="31"/>
        <v>239138.49328426295</v>
      </c>
      <c r="E223" s="8">
        <f t="shared" si="28"/>
        <v>125000</v>
      </c>
      <c r="J223" s="14">
        <f t="shared" si="27"/>
        <v>125000</v>
      </c>
      <c r="K223" s="14">
        <f t="shared" si="32"/>
        <v>72479.903439710441</v>
      </c>
      <c r="N223" s="31">
        <f t="shared" si="29"/>
        <v>23700</v>
      </c>
      <c r="P223" s="32">
        <v>3600000</v>
      </c>
      <c r="Q223" s="23">
        <f t="shared" si="30"/>
        <v>28820.096560289559</v>
      </c>
    </row>
    <row r="224" spans="1:17" x14ac:dyDescent="0.25">
      <c r="A224" s="7">
        <v>51288</v>
      </c>
      <c r="B224">
        <v>125000</v>
      </c>
      <c r="C224" s="8">
        <f t="shared" si="31"/>
        <v>239921.37048318275</v>
      </c>
      <c r="E224" s="8">
        <f t="shared" si="28"/>
        <v>125000</v>
      </c>
      <c r="J224" s="14">
        <f t="shared" si="27"/>
        <v>125000</v>
      </c>
      <c r="K224" s="14">
        <f t="shared" si="32"/>
        <v>72479.903439710441</v>
      </c>
      <c r="N224" s="31">
        <f t="shared" si="29"/>
        <v>23700</v>
      </c>
      <c r="P224" s="32">
        <v>3600000</v>
      </c>
      <c r="Q224" s="23">
        <f t="shared" si="30"/>
        <v>28820.096560289559</v>
      </c>
    </row>
    <row r="225" spans="1:17" x14ac:dyDescent="0.25">
      <c r="A225" s="7">
        <v>51318</v>
      </c>
      <c r="B225">
        <v>125000</v>
      </c>
      <c r="C225" s="8">
        <f t="shared" si="31"/>
        <v>240706.81061833323</v>
      </c>
      <c r="E225" s="8">
        <f t="shared" si="28"/>
        <v>125000</v>
      </c>
      <c r="J225" s="14">
        <f t="shared" si="27"/>
        <v>125000</v>
      </c>
      <c r="K225" s="14">
        <f t="shared" si="32"/>
        <v>72479.903439710441</v>
      </c>
      <c r="N225" s="31">
        <f t="shared" si="29"/>
        <v>23700</v>
      </c>
      <c r="P225" s="32">
        <v>3600000</v>
      </c>
      <c r="Q225" s="23">
        <f t="shared" si="30"/>
        <v>28820.096560289559</v>
      </c>
    </row>
    <row r="226" spans="1:17" x14ac:dyDescent="0.25">
      <c r="A226" s="7">
        <v>51349</v>
      </c>
      <c r="B226">
        <v>125000</v>
      </c>
      <c r="C226" s="8">
        <f t="shared" si="31"/>
        <v>241494.82208010068</v>
      </c>
      <c r="E226" s="8">
        <f t="shared" si="28"/>
        <v>125000</v>
      </c>
      <c r="J226" s="14">
        <f t="shared" si="27"/>
        <v>125000</v>
      </c>
      <c r="K226" s="14">
        <f t="shared" si="32"/>
        <v>72479.903439710441</v>
      </c>
      <c r="N226" s="31">
        <f t="shared" si="29"/>
        <v>23700</v>
      </c>
      <c r="P226" s="32">
        <v>3600000</v>
      </c>
      <c r="Q226" s="23">
        <f t="shared" si="30"/>
        <v>28820.096560289559</v>
      </c>
    </row>
    <row r="227" spans="1:17" x14ac:dyDescent="0.25">
      <c r="A227" s="7">
        <v>51380</v>
      </c>
      <c r="B227">
        <v>125000</v>
      </c>
      <c r="C227" s="8">
        <f t="shared" si="31"/>
        <v>242285.41328633935</v>
      </c>
      <c r="E227" s="8">
        <f t="shared" si="28"/>
        <v>125000</v>
      </c>
      <c r="J227" s="14">
        <f t="shared" si="27"/>
        <v>125000</v>
      </c>
      <c r="K227" s="14">
        <f t="shared" si="32"/>
        <v>72479.903439710441</v>
      </c>
      <c r="N227" s="31">
        <f t="shared" si="29"/>
        <v>27650</v>
      </c>
      <c r="P227" s="32">
        <v>4200000</v>
      </c>
      <c r="Q227" s="23">
        <f t="shared" si="30"/>
        <v>24870.096560289559</v>
      </c>
    </row>
    <row r="228" spans="1:17" x14ac:dyDescent="0.25">
      <c r="A228" s="7">
        <v>51410</v>
      </c>
      <c r="B228">
        <v>125000</v>
      </c>
      <c r="C228" s="8">
        <f t="shared" si="31"/>
        <v>243078.59268246134</v>
      </c>
      <c r="E228" s="8">
        <f t="shared" si="28"/>
        <v>125000</v>
      </c>
      <c r="J228" s="14">
        <f t="shared" si="27"/>
        <v>125000</v>
      </c>
      <c r="K228" s="14">
        <f t="shared" si="32"/>
        <v>72479.903439710441</v>
      </c>
      <c r="N228" s="31">
        <f t="shared" si="29"/>
        <v>27650</v>
      </c>
      <c r="P228" s="32">
        <v>4200000</v>
      </c>
      <c r="Q228" s="23">
        <f t="shared" si="30"/>
        <v>24870.096560289559</v>
      </c>
    </row>
    <row r="229" spans="1:17" x14ac:dyDescent="0.25">
      <c r="A229" s="7">
        <v>51441</v>
      </c>
      <c r="B229">
        <v>125000</v>
      </c>
      <c r="C229" s="8">
        <f t="shared" si="31"/>
        <v>243874.36874152685</v>
      </c>
      <c r="E229" s="8">
        <f t="shared" si="28"/>
        <v>125000</v>
      </c>
      <c r="J229" s="14">
        <f t="shared" si="27"/>
        <v>125000</v>
      </c>
      <c r="K229" s="14">
        <f t="shared" si="32"/>
        <v>72479.903439710441</v>
      </c>
      <c r="N229" s="31">
        <f t="shared" si="29"/>
        <v>27650</v>
      </c>
      <c r="P229" s="32">
        <v>4200000</v>
      </c>
      <c r="Q229" s="23">
        <f t="shared" si="30"/>
        <v>24870.096560289559</v>
      </c>
    </row>
    <row r="230" spans="1:17" x14ac:dyDescent="0.25">
      <c r="A230" s="7">
        <v>51471</v>
      </c>
      <c r="B230">
        <v>125000</v>
      </c>
      <c r="C230" s="8">
        <f t="shared" si="31"/>
        <v>244672.74996433462</v>
      </c>
      <c r="E230" s="8">
        <f t="shared" si="28"/>
        <v>125000</v>
      </c>
      <c r="J230" s="14">
        <f t="shared" si="27"/>
        <v>125000</v>
      </c>
      <c r="K230" s="14">
        <f t="shared" si="32"/>
        <v>72479.903439710441</v>
      </c>
      <c r="N230" s="31">
        <f t="shared" si="29"/>
        <v>27650</v>
      </c>
      <c r="P230" s="32">
        <v>4200000</v>
      </c>
      <c r="Q230" s="23">
        <f t="shared" si="30"/>
        <v>24870.096560289559</v>
      </c>
    </row>
    <row r="231" spans="1:17" x14ac:dyDescent="0.25">
      <c r="A231" s="7">
        <v>51502</v>
      </c>
      <c r="B231">
        <v>125000</v>
      </c>
      <c r="C231" s="8">
        <f t="shared" si="31"/>
        <v>245473.74487951287</v>
      </c>
      <c r="E231" s="8">
        <f t="shared" si="28"/>
        <v>125000</v>
      </c>
      <c r="J231" s="14">
        <f t="shared" si="27"/>
        <v>125000</v>
      </c>
      <c r="K231" s="14">
        <f t="shared" si="32"/>
        <v>72479.903439710441</v>
      </c>
      <c r="N231" s="31">
        <f t="shared" si="29"/>
        <v>27650</v>
      </c>
      <c r="P231" s="32">
        <v>4200000</v>
      </c>
      <c r="Q231" s="23">
        <f t="shared" si="30"/>
        <v>24870.096560289559</v>
      </c>
    </row>
    <row r="232" spans="1:17" x14ac:dyDescent="0.25">
      <c r="A232" s="7">
        <v>51533</v>
      </c>
      <c r="B232">
        <v>125000</v>
      </c>
      <c r="C232" s="8">
        <f t="shared" si="31"/>
        <v>246277.36204361028</v>
      </c>
      <c r="E232" s="8">
        <f t="shared" si="28"/>
        <v>125000</v>
      </c>
      <c r="J232" s="14">
        <f t="shared" si="27"/>
        <v>125000</v>
      </c>
      <c r="K232" s="14">
        <f t="shared" si="32"/>
        <v>72479.903439710441</v>
      </c>
      <c r="N232" s="31">
        <f t="shared" si="29"/>
        <v>27650</v>
      </c>
      <c r="P232" s="32">
        <v>4200000</v>
      </c>
      <c r="Q232" s="23">
        <f t="shared" si="30"/>
        <v>24870.096560289559</v>
      </c>
    </row>
    <row r="233" spans="1:17" x14ac:dyDescent="0.25">
      <c r="A233" s="7">
        <v>51561</v>
      </c>
      <c r="B233">
        <v>125000</v>
      </c>
      <c r="C233" s="8">
        <f t="shared" si="31"/>
        <v>247083.61004118746</v>
      </c>
      <c r="E233" s="8">
        <f t="shared" si="28"/>
        <v>125000</v>
      </c>
      <c r="J233" s="14">
        <f t="shared" si="27"/>
        <v>125000</v>
      </c>
      <c r="K233" s="14">
        <f t="shared" si="32"/>
        <v>72479.903439710441</v>
      </c>
      <c r="N233" s="31">
        <f t="shared" si="29"/>
        <v>27650</v>
      </c>
      <c r="P233" s="32">
        <v>4200000</v>
      </c>
      <c r="Q233" s="23">
        <f t="shared" si="30"/>
        <v>24870.096560289559</v>
      </c>
    </row>
    <row r="234" spans="1:17" x14ac:dyDescent="0.25">
      <c r="A234" s="7">
        <v>51592</v>
      </c>
      <c r="B234">
        <v>125000</v>
      </c>
      <c r="C234" s="8">
        <f t="shared" si="31"/>
        <v>247892.49748490861</v>
      </c>
      <c r="E234" s="8">
        <f t="shared" si="28"/>
        <v>125000</v>
      </c>
      <c r="J234" s="14">
        <f t="shared" si="27"/>
        <v>125000</v>
      </c>
      <c r="K234" s="14">
        <f t="shared" si="32"/>
        <v>72479.903439710441</v>
      </c>
      <c r="N234" s="31">
        <f t="shared" si="29"/>
        <v>27650</v>
      </c>
      <c r="P234" s="32">
        <v>4200000</v>
      </c>
      <c r="Q234" s="23">
        <f t="shared" si="30"/>
        <v>24870.096560289559</v>
      </c>
    </row>
    <row r="235" spans="1:17" x14ac:dyDescent="0.25">
      <c r="A235" s="7">
        <v>51622</v>
      </c>
      <c r="B235">
        <v>125000</v>
      </c>
      <c r="C235" s="8">
        <f t="shared" si="31"/>
        <v>248704.03301563361</v>
      </c>
      <c r="E235" s="8">
        <f t="shared" si="28"/>
        <v>125000</v>
      </c>
      <c r="J235" s="14">
        <f t="shared" ref="J235:J266" si="33">E235</f>
        <v>125000</v>
      </c>
      <c r="K235" s="14">
        <f t="shared" si="32"/>
        <v>72479.903439710441</v>
      </c>
      <c r="N235" s="31">
        <f t="shared" si="29"/>
        <v>27650</v>
      </c>
      <c r="P235" s="32">
        <v>4200000</v>
      </c>
      <c r="Q235" s="23">
        <f t="shared" si="30"/>
        <v>24870.096560289559</v>
      </c>
    </row>
    <row r="236" spans="1:17" x14ac:dyDescent="0.25">
      <c r="A236" s="7">
        <v>51653</v>
      </c>
      <c r="B236">
        <v>125000</v>
      </c>
      <c r="C236" s="8">
        <f t="shared" si="31"/>
        <v>249518.2253025102</v>
      </c>
      <c r="E236" s="8">
        <f t="shared" si="28"/>
        <v>125000</v>
      </c>
      <c r="J236" s="14">
        <f t="shared" si="33"/>
        <v>125000</v>
      </c>
      <c r="K236" s="14">
        <f t="shared" si="32"/>
        <v>72479.903439710441</v>
      </c>
      <c r="N236" s="31">
        <f t="shared" si="29"/>
        <v>27650</v>
      </c>
      <c r="P236" s="32">
        <v>4200000</v>
      </c>
      <c r="Q236" s="23">
        <f t="shared" si="30"/>
        <v>24870.096560289559</v>
      </c>
    </row>
    <row r="237" spans="1:17" x14ac:dyDescent="0.25">
      <c r="A237" s="7">
        <v>51683</v>
      </c>
      <c r="B237">
        <v>125000</v>
      </c>
      <c r="C237" s="8">
        <f t="shared" si="31"/>
        <v>250335.0830430667</v>
      </c>
      <c r="E237" s="8">
        <f t="shared" si="28"/>
        <v>125000</v>
      </c>
      <c r="J237" s="14">
        <f t="shared" si="33"/>
        <v>125000</v>
      </c>
      <c r="K237" s="14">
        <f t="shared" si="32"/>
        <v>72479.903439710441</v>
      </c>
      <c r="N237" s="31">
        <f t="shared" si="29"/>
        <v>27650</v>
      </c>
      <c r="P237" s="32">
        <v>4200000</v>
      </c>
      <c r="Q237" s="23">
        <f t="shared" si="30"/>
        <v>24870.096560289559</v>
      </c>
    </row>
    <row r="238" spans="1:17" x14ac:dyDescent="0.25">
      <c r="A238" s="7">
        <v>51714</v>
      </c>
      <c r="B238">
        <v>125000</v>
      </c>
      <c r="C238" s="8">
        <f t="shared" si="31"/>
        <v>251154.61496330486</v>
      </c>
      <c r="E238" s="8">
        <f t="shared" si="28"/>
        <v>125000</v>
      </c>
      <c r="J238" s="14">
        <f t="shared" si="33"/>
        <v>125000</v>
      </c>
      <c r="K238" s="14">
        <f t="shared" si="32"/>
        <v>72479.903439710441</v>
      </c>
      <c r="N238" s="31">
        <f t="shared" si="29"/>
        <v>27650</v>
      </c>
      <c r="P238" s="32">
        <v>4200000</v>
      </c>
      <c r="Q238" s="23">
        <f t="shared" si="30"/>
        <v>24870.096560289559</v>
      </c>
    </row>
    <row r="239" spans="1:17" x14ac:dyDescent="0.25">
      <c r="A239" s="7">
        <v>51745</v>
      </c>
      <c r="B239">
        <v>125000</v>
      </c>
      <c r="C239" s="8">
        <f t="shared" si="31"/>
        <v>251976.82981779307</v>
      </c>
      <c r="E239" s="8">
        <f t="shared" si="28"/>
        <v>125000</v>
      </c>
      <c r="J239" s="14">
        <f t="shared" si="33"/>
        <v>125000</v>
      </c>
      <c r="K239" s="14">
        <f t="shared" si="32"/>
        <v>72479.903439710441</v>
      </c>
      <c r="N239" s="31">
        <f t="shared" si="29"/>
        <v>31600</v>
      </c>
      <c r="P239" s="32">
        <v>4800000</v>
      </c>
      <c r="Q239" s="23">
        <f t="shared" si="30"/>
        <v>20920.096560289559</v>
      </c>
    </row>
    <row r="240" spans="1:17" x14ac:dyDescent="0.25">
      <c r="A240" s="7">
        <v>51775</v>
      </c>
      <c r="B240">
        <v>125000</v>
      </c>
      <c r="C240" s="8">
        <f t="shared" si="31"/>
        <v>252801.73638975996</v>
      </c>
      <c r="E240" s="8">
        <f t="shared" si="28"/>
        <v>125000</v>
      </c>
      <c r="J240" s="14">
        <f t="shared" si="33"/>
        <v>125000</v>
      </c>
      <c r="K240" s="14">
        <f t="shared" si="32"/>
        <v>72479.903439710441</v>
      </c>
      <c r="N240" s="31">
        <f t="shared" si="29"/>
        <v>31600</v>
      </c>
      <c r="P240" s="32">
        <v>4800000</v>
      </c>
      <c r="Q240" s="23">
        <f t="shared" si="30"/>
        <v>20920.096560289559</v>
      </c>
    </row>
    <row r="241" spans="1:17" x14ac:dyDescent="0.25">
      <c r="A241" s="7">
        <v>51806</v>
      </c>
      <c r="B241">
        <v>125000</v>
      </c>
      <c r="C241" s="8">
        <f t="shared" si="31"/>
        <v>253629.34349118808</v>
      </c>
      <c r="E241" s="8">
        <f t="shared" si="28"/>
        <v>125000</v>
      </c>
      <c r="J241" s="14">
        <f t="shared" si="33"/>
        <v>125000</v>
      </c>
      <c r="K241" s="14">
        <f t="shared" si="32"/>
        <v>72479.903439710441</v>
      </c>
      <c r="N241" s="31">
        <f t="shared" si="29"/>
        <v>31600</v>
      </c>
      <c r="P241" s="32">
        <v>4800000</v>
      </c>
      <c r="Q241" s="23">
        <f t="shared" si="30"/>
        <v>20920.096560289559</v>
      </c>
    </row>
    <row r="242" spans="1:17" x14ac:dyDescent="0.25">
      <c r="A242" s="7">
        <v>51836</v>
      </c>
      <c r="B242">
        <v>125000</v>
      </c>
      <c r="C242" s="8">
        <f t="shared" si="31"/>
        <v>254459.65996290816</v>
      </c>
      <c r="E242" s="8">
        <f t="shared" si="28"/>
        <v>125000</v>
      </c>
      <c r="J242" s="14">
        <f t="shared" si="33"/>
        <v>125000</v>
      </c>
      <c r="K242" s="14">
        <f t="shared" si="32"/>
        <v>72479.903439710441</v>
      </c>
      <c r="N242" s="31">
        <f t="shared" si="29"/>
        <v>31600</v>
      </c>
      <c r="P242" s="32">
        <v>4800000</v>
      </c>
      <c r="Q242" s="23">
        <f t="shared" si="30"/>
        <v>20920.096560289559</v>
      </c>
    </row>
    <row r="243" spans="1:17" x14ac:dyDescent="0.25">
      <c r="A243" s="7">
        <v>51867</v>
      </c>
      <c r="B243">
        <v>125000</v>
      </c>
      <c r="C243" s="8">
        <f t="shared" si="31"/>
        <v>255292.69467469354</v>
      </c>
      <c r="E243" s="8">
        <f t="shared" si="28"/>
        <v>125000</v>
      </c>
      <c r="J243" s="14">
        <f t="shared" si="33"/>
        <v>125000</v>
      </c>
      <c r="K243" s="14">
        <f t="shared" si="32"/>
        <v>72479.903439710441</v>
      </c>
      <c r="N243" s="31">
        <f t="shared" si="29"/>
        <v>31600</v>
      </c>
      <c r="P243" s="32">
        <v>4800000</v>
      </c>
      <c r="Q243" s="23">
        <f t="shared" si="30"/>
        <v>20920.096560289559</v>
      </c>
    </row>
    <row r="244" spans="1:17" x14ac:dyDescent="0.25">
      <c r="A244" s="7">
        <v>51898</v>
      </c>
      <c r="B244">
        <v>125000</v>
      </c>
      <c r="C244" s="8">
        <f t="shared" si="31"/>
        <v>256128.45652535485</v>
      </c>
      <c r="E244" s="8">
        <f t="shared" si="28"/>
        <v>125000</v>
      </c>
      <c r="J244" s="14">
        <f t="shared" si="33"/>
        <v>125000</v>
      </c>
      <c r="K244" s="14">
        <f t="shared" si="32"/>
        <v>72479.903439710441</v>
      </c>
      <c r="N244" s="31">
        <f t="shared" si="29"/>
        <v>31600</v>
      </c>
      <c r="P244" s="32">
        <v>4800000</v>
      </c>
      <c r="Q244" s="23">
        <f t="shared" si="30"/>
        <v>20920.096560289559</v>
      </c>
    </row>
    <row r="245" spans="1:17" x14ac:dyDescent="0.25">
      <c r="A245" s="7">
        <v>51926</v>
      </c>
      <c r="B245">
        <v>125000</v>
      </c>
      <c r="C245" s="8">
        <f t="shared" si="31"/>
        <v>256966.95444283512</v>
      </c>
      <c r="E245" s="8">
        <f t="shared" si="28"/>
        <v>125000</v>
      </c>
      <c r="J245" s="14">
        <f t="shared" si="33"/>
        <v>125000</v>
      </c>
      <c r="K245" s="14">
        <f t="shared" si="32"/>
        <v>72479.903439710441</v>
      </c>
      <c r="N245" s="31">
        <f t="shared" si="29"/>
        <v>31600</v>
      </c>
      <c r="P245" s="32">
        <v>4800000</v>
      </c>
      <c r="Q245" s="23">
        <f t="shared" si="30"/>
        <v>20920.096560289559</v>
      </c>
    </row>
    <row r="246" spans="1:17" x14ac:dyDescent="0.25">
      <c r="A246" s="7">
        <v>51957</v>
      </c>
      <c r="B246">
        <v>125000</v>
      </c>
      <c r="C246" s="8">
        <f t="shared" si="31"/>
        <v>257808.19738430512</v>
      </c>
      <c r="E246" s="8">
        <f t="shared" si="28"/>
        <v>125000</v>
      </c>
      <c r="J246" s="14">
        <f t="shared" si="33"/>
        <v>125000</v>
      </c>
      <c r="K246" s="14">
        <f t="shared" si="32"/>
        <v>72479.903439710441</v>
      </c>
      <c r="N246" s="31">
        <f t="shared" si="29"/>
        <v>31600</v>
      </c>
      <c r="P246" s="32">
        <v>4800000</v>
      </c>
      <c r="Q246" s="23">
        <f t="shared" si="30"/>
        <v>20920.096560289559</v>
      </c>
    </row>
    <row r="247" spans="1:17" x14ac:dyDescent="0.25">
      <c r="A247" s="7">
        <v>51987</v>
      </c>
      <c r="B247">
        <v>125000</v>
      </c>
      <c r="C247" s="8">
        <f t="shared" si="31"/>
        <v>258652.19433625913</v>
      </c>
      <c r="E247" s="8">
        <f t="shared" si="28"/>
        <v>125000</v>
      </c>
      <c r="J247" s="14">
        <f t="shared" si="33"/>
        <v>125000</v>
      </c>
      <c r="K247" s="14">
        <f t="shared" si="32"/>
        <v>72479.903439710441</v>
      </c>
      <c r="N247" s="31">
        <f t="shared" si="29"/>
        <v>31600</v>
      </c>
      <c r="P247" s="32">
        <v>4800000</v>
      </c>
      <c r="Q247" s="23">
        <f t="shared" si="30"/>
        <v>20920.096560289559</v>
      </c>
    </row>
    <row r="248" spans="1:17" x14ac:dyDescent="0.25">
      <c r="A248" s="7">
        <v>52018</v>
      </c>
      <c r="B248">
        <v>125000</v>
      </c>
      <c r="C248" s="8">
        <f t="shared" si="31"/>
        <v>259498.95431461078</v>
      </c>
      <c r="E248" s="8">
        <f t="shared" si="28"/>
        <v>125000</v>
      </c>
      <c r="J248" s="14">
        <f t="shared" si="33"/>
        <v>125000</v>
      </c>
      <c r="K248" s="14">
        <f t="shared" si="32"/>
        <v>72479.903439710441</v>
      </c>
      <c r="N248" s="31">
        <f t="shared" si="29"/>
        <v>31600</v>
      </c>
      <c r="P248" s="32">
        <v>4800000</v>
      </c>
      <c r="Q248" s="23">
        <f t="shared" si="30"/>
        <v>20920.096560289559</v>
      </c>
    </row>
    <row r="249" spans="1:17" x14ac:dyDescent="0.25">
      <c r="A249" s="7">
        <v>52048</v>
      </c>
      <c r="B249">
        <v>125000</v>
      </c>
      <c r="C249" s="8">
        <f t="shared" si="31"/>
        <v>260348.48636478954</v>
      </c>
      <c r="E249" s="8">
        <f t="shared" si="28"/>
        <v>125000</v>
      </c>
      <c r="J249" s="14">
        <f t="shared" si="33"/>
        <v>125000</v>
      </c>
      <c r="K249" s="14">
        <f t="shared" si="32"/>
        <v>72479.903439710441</v>
      </c>
      <c r="N249" s="31">
        <f t="shared" si="29"/>
        <v>31600</v>
      </c>
      <c r="P249" s="32">
        <v>4800000</v>
      </c>
      <c r="Q249" s="23">
        <f t="shared" si="30"/>
        <v>20920.096560289559</v>
      </c>
    </row>
    <row r="250" spans="1:17" x14ac:dyDescent="0.25">
      <c r="A250" s="7">
        <v>52079</v>
      </c>
      <c r="B250">
        <v>125000</v>
      </c>
      <c r="C250" s="8">
        <f t="shared" si="31"/>
        <v>261200.79956183722</v>
      </c>
      <c r="E250" s="8">
        <f t="shared" si="28"/>
        <v>125000</v>
      </c>
      <c r="J250" s="14">
        <f t="shared" si="33"/>
        <v>125000</v>
      </c>
      <c r="K250" s="14">
        <f t="shared" si="32"/>
        <v>72479.903439710441</v>
      </c>
      <c r="N250" s="31">
        <f t="shared" si="29"/>
        <v>31600</v>
      </c>
      <c r="P250" s="32">
        <v>4800000</v>
      </c>
      <c r="Q250" s="23">
        <f t="shared" si="30"/>
        <v>20920.096560289559</v>
      </c>
    </row>
    <row r="251" spans="1:17" x14ac:dyDescent="0.25">
      <c r="A251" s="7">
        <v>52110</v>
      </c>
      <c r="B251">
        <v>125000</v>
      </c>
      <c r="C251" s="8">
        <f t="shared" si="31"/>
        <v>262055.90301050496</v>
      </c>
      <c r="E251" s="8">
        <f t="shared" si="28"/>
        <v>125000</v>
      </c>
      <c r="J251" s="14">
        <f t="shared" si="33"/>
        <v>125000</v>
      </c>
      <c r="K251" s="14">
        <f t="shared" si="32"/>
        <v>72479.903439710441</v>
      </c>
      <c r="N251" s="31">
        <f t="shared" si="29"/>
        <v>35550</v>
      </c>
      <c r="P251" s="32">
        <v>5400000</v>
      </c>
      <c r="Q251" s="23">
        <f t="shared" si="30"/>
        <v>16970.096560289559</v>
      </c>
    </row>
    <row r="252" spans="1:17" x14ac:dyDescent="0.25">
      <c r="A252" s="7">
        <v>52140</v>
      </c>
      <c r="B252">
        <v>125000</v>
      </c>
      <c r="C252" s="8">
        <f t="shared" si="31"/>
        <v>262913.80584535049</v>
      </c>
      <c r="E252" s="8">
        <f t="shared" si="28"/>
        <v>125000</v>
      </c>
      <c r="J252" s="14">
        <f t="shared" si="33"/>
        <v>125000</v>
      </c>
      <c r="K252" s="14">
        <f t="shared" si="32"/>
        <v>72479.903439710441</v>
      </c>
      <c r="N252" s="31">
        <f t="shared" si="29"/>
        <v>35550</v>
      </c>
      <c r="P252" s="32">
        <v>5400000</v>
      </c>
      <c r="Q252" s="23">
        <f t="shared" si="30"/>
        <v>16970.096560289559</v>
      </c>
    </row>
    <row r="253" spans="1:17" x14ac:dyDescent="0.25">
      <c r="A253" s="7">
        <v>52171</v>
      </c>
      <c r="B253">
        <v>125000</v>
      </c>
      <c r="C253" s="8">
        <f t="shared" si="31"/>
        <v>263774.51723083574</v>
      </c>
      <c r="E253" s="8">
        <f t="shared" si="28"/>
        <v>125000</v>
      </c>
      <c r="J253" s="14">
        <f t="shared" si="33"/>
        <v>125000</v>
      </c>
      <c r="K253" s="14">
        <f t="shared" si="32"/>
        <v>72479.903439710441</v>
      </c>
      <c r="N253" s="31">
        <f t="shared" si="29"/>
        <v>35550</v>
      </c>
      <c r="P253" s="32">
        <v>5400000</v>
      </c>
      <c r="Q253" s="23">
        <f t="shared" si="30"/>
        <v>16970.096560289559</v>
      </c>
    </row>
    <row r="254" spans="1:17" x14ac:dyDescent="0.25">
      <c r="A254" s="7">
        <v>52201</v>
      </c>
      <c r="B254">
        <v>125000</v>
      </c>
      <c r="C254" s="8">
        <f t="shared" si="31"/>
        <v>264638.04636142467</v>
      </c>
      <c r="E254" s="8">
        <f t="shared" si="28"/>
        <v>125000</v>
      </c>
      <c r="J254" s="14">
        <f t="shared" si="33"/>
        <v>125000</v>
      </c>
      <c r="K254" s="14">
        <f t="shared" si="32"/>
        <v>72479.903439710441</v>
      </c>
      <c r="N254" s="31">
        <f t="shared" si="29"/>
        <v>35550</v>
      </c>
      <c r="P254" s="32">
        <v>5400000</v>
      </c>
      <c r="Q254" s="23">
        <f t="shared" si="30"/>
        <v>16970.096560289559</v>
      </c>
    </row>
    <row r="255" spans="1:17" x14ac:dyDescent="0.25">
      <c r="A255" s="7">
        <v>52232</v>
      </c>
      <c r="B255">
        <v>125000</v>
      </c>
      <c r="C255" s="8">
        <f t="shared" si="31"/>
        <v>265504.40246168146</v>
      </c>
      <c r="E255" s="8">
        <f t="shared" si="28"/>
        <v>125000</v>
      </c>
      <c r="J255" s="14">
        <f t="shared" si="33"/>
        <v>125000</v>
      </c>
      <c r="K255" s="14">
        <f t="shared" si="32"/>
        <v>72479.903439710441</v>
      </c>
      <c r="N255" s="31">
        <f t="shared" si="29"/>
        <v>35550</v>
      </c>
      <c r="P255" s="32">
        <v>5400000</v>
      </c>
      <c r="Q255" s="23">
        <f t="shared" si="30"/>
        <v>16970.096560289559</v>
      </c>
    </row>
    <row r="256" spans="1:17" x14ac:dyDescent="0.25">
      <c r="A256" s="7">
        <v>52263</v>
      </c>
      <c r="B256">
        <v>125000</v>
      </c>
      <c r="C256" s="8">
        <f t="shared" si="31"/>
        <v>266373.59478636924</v>
      </c>
      <c r="E256" s="8">
        <f t="shared" si="28"/>
        <v>125000</v>
      </c>
      <c r="J256" s="14">
        <f t="shared" si="33"/>
        <v>125000</v>
      </c>
      <c r="K256" s="14">
        <f t="shared" si="32"/>
        <v>72479.903439710441</v>
      </c>
      <c r="N256" s="31">
        <f t="shared" si="29"/>
        <v>35550</v>
      </c>
      <c r="P256" s="32">
        <v>5400000</v>
      </c>
      <c r="Q256" s="23">
        <f t="shared" si="30"/>
        <v>16970.096560289559</v>
      </c>
    </row>
    <row r="257" spans="1:17" x14ac:dyDescent="0.25">
      <c r="A257" s="7">
        <v>52291</v>
      </c>
      <c r="B257">
        <v>125000</v>
      </c>
      <c r="C257" s="8">
        <f t="shared" si="31"/>
        <v>267245.63262054871</v>
      </c>
      <c r="E257" s="8">
        <f t="shared" si="28"/>
        <v>125000</v>
      </c>
      <c r="J257" s="14">
        <f t="shared" si="33"/>
        <v>125000</v>
      </c>
      <c r="K257" s="14">
        <f t="shared" si="32"/>
        <v>72479.903439710441</v>
      </c>
      <c r="N257" s="31">
        <f t="shared" si="29"/>
        <v>35550</v>
      </c>
      <c r="P257" s="32">
        <v>5400000</v>
      </c>
      <c r="Q257" s="23">
        <f t="shared" si="30"/>
        <v>16970.096560289559</v>
      </c>
    </row>
    <row r="258" spans="1:17" x14ac:dyDescent="0.25">
      <c r="A258" s="7">
        <v>52322</v>
      </c>
      <c r="B258">
        <v>125000</v>
      </c>
      <c r="C258" s="8">
        <f t="shared" si="31"/>
        <v>268120.52527967753</v>
      </c>
      <c r="E258" s="8">
        <f t="shared" si="28"/>
        <v>125000</v>
      </c>
      <c r="J258" s="14">
        <f t="shared" si="33"/>
        <v>125000</v>
      </c>
      <c r="K258" s="14">
        <f t="shared" si="32"/>
        <v>72479.903439710441</v>
      </c>
      <c r="N258" s="31">
        <f t="shared" si="29"/>
        <v>35550</v>
      </c>
      <c r="P258" s="32">
        <v>5400000</v>
      </c>
      <c r="Q258" s="23">
        <f t="shared" si="30"/>
        <v>16970.096560289559</v>
      </c>
    </row>
    <row r="259" spans="1:17" x14ac:dyDescent="0.25">
      <c r="A259" s="7">
        <v>52352</v>
      </c>
      <c r="B259">
        <v>125000</v>
      </c>
      <c r="C259" s="8">
        <f t="shared" si="31"/>
        <v>268998.28210970969</v>
      </c>
      <c r="E259" s="8">
        <f t="shared" si="28"/>
        <v>125000</v>
      </c>
      <c r="J259" s="14">
        <f t="shared" si="33"/>
        <v>125000</v>
      </c>
      <c r="K259" s="14">
        <f t="shared" si="32"/>
        <v>72479.903439710441</v>
      </c>
      <c r="N259" s="31">
        <f t="shared" si="29"/>
        <v>35550</v>
      </c>
      <c r="P259" s="32">
        <v>5400000</v>
      </c>
      <c r="Q259" s="23">
        <f t="shared" si="30"/>
        <v>16970.096560289559</v>
      </c>
    </row>
    <row r="260" spans="1:17" x14ac:dyDescent="0.25">
      <c r="A260" s="7">
        <v>52383</v>
      </c>
      <c r="B260">
        <v>125000</v>
      </c>
      <c r="C260" s="8">
        <f t="shared" si="31"/>
        <v>269878.9124871954</v>
      </c>
      <c r="E260" s="8">
        <f t="shared" si="28"/>
        <v>125000</v>
      </c>
      <c r="J260" s="14">
        <f t="shared" si="33"/>
        <v>125000</v>
      </c>
      <c r="K260" s="14">
        <f t="shared" si="32"/>
        <v>72479.903439710441</v>
      </c>
      <c r="N260" s="31">
        <f t="shared" si="29"/>
        <v>35550</v>
      </c>
      <c r="P260" s="32">
        <v>5400000</v>
      </c>
      <c r="Q260" s="23">
        <f t="shared" si="30"/>
        <v>16970.096560289559</v>
      </c>
    </row>
    <row r="261" spans="1:17" x14ac:dyDescent="0.25">
      <c r="A261" s="7">
        <v>52413</v>
      </c>
      <c r="B261">
        <v>125000</v>
      </c>
      <c r="C261" s="8">
        <f t="shared" si="31"/>
        <v>270762.42581938131</v>
      </c>
      <c r="E261" s="8">
        <f>B261-D261</f>
        <v>125000</v>
      </c>
      <c r="J261" s="14">
        <f t="shared" si="33"/>
        <v>125000</v>
      </c>
      <c r="K261" s="14">
        <f t="shared" si="32"/>
        <v>72479.903439710441</v>
      </c>
      <c r="N261" s="31">
        <f t="shared" si="29"/>
        <v>35550</v>
      </c>
      <c r="P261" s="32">
        <v>5400000</v>
      </c>
      <c r="Q261" s="23">
        <f t="shared" si="30"/>
        <v>16970.096560289559</v>
      </c>
    </row>
    <row r="262" spans="1:17" x14ac:dyDescent="0.25">
      <c r="A262" s="7">
        <v>52444</v>
      </c>
      <c r="B262">
        <v>125000</v>
      </c>
      <c r="C262" s="8">
        <f t="shared" si="31"/>
        <v>271648.8315443109</v>
      </c>
      <c r="E262" s="8">
        <f t="shared" si="28"/>
        <v>125000</v>
      </c>
      <c r="J262" s="14">
        <f t="shared" si="33"/>
        <v>125000</v>
      </c>
      <c r="K262" s="14">
        <f t="shared" si="32"/>
        <v>72479.903439710441</v>
      </c>
      <c r="N262" s="31">
        <f t="shared" si="29"/>
        <v>35550</v>
      </c>
      <c r="P262" s="32">
        <v>5400000</v>
      </c>
      <c r="Q262" s="23">
        <f>J262-K262-N262</f>
        <v>16970.096560289559</v>
      </c>
    </row>
    <row r="263" spans="1:17" x14ac:dyDescent="0.25">
      <c r="A263" s="7">
        <v>52475</v>
      </c>
      <c r="B263">
        <v>125000</v>
      </c>
      <c r="C263" s="8">
        <f t="shared" si="31"/>
        <v>272538.13913092535</v>
      </c>
      <c r="E263" s="8">
        <f t="shared" si="28"/>
        <v>125000</v>
      </c>
      <c r="J263" s="14">
        <f t="shared" si="33"/>
        <v>125000</v>
      </c>
      <c r="K263" s="14">
        <f t="shared" si="32"/>
        <v>72479.903439710441</v>
      </c>
      <c r="N263" s="31">
        <f t="shared" si="29"/>
        <v>39500</v>
      </c>
      <c r="P263" s="32">
        <v>6000000</v>
      </c>
      <c r="Q263" s="23">
        <f t="shared" si="30"/>
        <v>13020.096560289559</v>
      </c>
    </row>
    <row r="264" spans="1:17" x14ac:dyDescent="0.25">
      <c r="A264" s="7">
        <v>52505</v>
      </c>
      <c r="B264">
        <v>125000</v>
      </c>
      <c r="C264" s="8">
        <f t="shared" si="31"/>
        <v>273430.3580791647</v>
      </c>
      <c r="E264" s="8">
        <f t="shared" si="28"/>
        <v>125000</v>
      </c>
      <c r="J264" s="14">
        <f t="shared" si="33"/>
        <v>125000</v>
      </c>
      <c r="K264" s="14">
        <f t="shared" si="32"/>
        <v>72479.903439710441</v>
      </c>
      <c r="N264" s="31">
        <f t="shared" si="29"/>
        <v>39500</v>
      </c>
      <c r="P264" s="32">
        <v>6000000</v>
      </c>
      <c r="Q264" s="23">
        <f t="shared" si="30"/>
        <v>13020.096560289559</v>
      </c>
    </row>
    <row r="265" spans="1:17" x14ac:dyDescent="0.25">
      <c r="A265" s="7">
        <v>52536</v>
      </c>
      <c r="B265">
        <v>125000</v>
      </c>
      <c r="C265" s="8">
        <f t="shared" si="31"/>
        <v>274325.49792006938</v>
      </c>
      <c r="E265" s="8">
        <f t="shared" si="28"/>
        <v>125000</v>
      </c>
      <c r="J265" s="14">
        <f t="shared" si="33"/>
        <v>125000</v>
      </c>
      <c r="K265" s="14">
        <f t="shared" si="32"/>
        <v>72479.903439710441</v>
      </c>
      <c r="N265" s="31">
        <f t="shared" si="29"/>
        <v>39500</v>
      </c>
      <c r="P265" s="32">
        <v>6000000</v>
      </c>
      <c r="Q265" s="23">
        <f t="shared" si="30"/>
        <v>13020.096560289559</v>
      </c>
    </row>
    <row r="266" spans="1:17" x14ac:dyDescent="0.25">
      <c r="A266" s="7">
        <v>52566</v>
      </c>
      <c r="B266">
        <v>125000</v>
      </c>
      <c r="C266" s="8">
        <f t="shared" si="31"/>
        <v>275223.56821588182</v>
      </c>
      <c r="E266" s="8">
        <f t="shared" si="28"/>
        <v>125000</v>
      </c>
      <c r="J266" s="14">
        <f t="shared" si="33"/>
        <v>125000</v>
      </c>
      <c r="K266" s="14">
        <f t="shared" si="32"/>
        <v>72479.903439710441</v>
      </c>
      <c r="N266" s="31">
        <f t="shared" si="29"/>
        <v>39500</v>
      </c>
      <c r="P266" s="32">
        <v>6000000</v>
      </c>
      <c r="Q266" s="23">
        <f>J266-K266-N266</f>
        <v>13020.096560289559</v>
      </c>
    </row>
    <row r="267" spans="1:17" x14ac:dyDescent="0.25">
      <c r="A267" s="35" t="s">
        <v>61</v>
      </c>
      <c r="B267" t="s">
        <v>60</v>
      </c>
      <c r="C267" s="14" t="s">
        <v>60</v>
      </c>
      <c r="E267" s="14" t="s">
        <v>60</v>
      </c>
      <c r="J267" s="14" t="s">
        <v>60</v>
      </c>
      <c r="K267" s="14">
        <v>0</v>
      </c>
      <c r="N267" s="31">
        <f>P267*$K$20</f>
        <v>39500</v>
      </c>
      <c r="P267" s="32">
        <v>6000000</v>
      </c>
      <c r="Q267" s="23" t="s">
        <v>60</v>
      </c>
    </row>
    <row r="268" spans="1:17" x14ac:dyDescent="0.25">
      <c r="A268" s="35"/>
      <c r="B268" t="s">
        <v>60</v>
      </c>
      <c r="C268" s="14" t="s">
        <v>60</v>
      </c>
      <c r="E268" s="14" t="s">
        <v>60</v>
      </c>
      <c r="J268" s="14" t="s">
        <v>60</v>
      </c>
      <c r="K268" s="14">
        <v>0</v>
      </c>
      <c r="N268" s="31">
        <f t="shared" ref="N268:N274" si="34">P268*$K$20</f>
        <v>39500</v>
      </c>
      <c r="P268" s="32">
        <v>6000000</v>
      </c>
      <c r="Q268" s="23" t="s">
        <v>60</v>
      </c>
    </row>
    <row r="269" spans="1:17" x14ac:dyDescent="0.25">
      <c r="B269" t="s">
        <v>60</v>
      </c>
      <c r="C269" s="14" t="s">
        <v>60</v>
      </c>
      <c r="E269" s="14" t="s">
        <v>60</v>
      </c>
      <c r="J269" s="14" t="s">
        <v>60</v>
      </c>
      <c r="K269" s="14">
        <v>0</v>
      </c>
      <c r="N269" s="31">
        <f t="shared" si="34"/>
        <v>39500</v>
      </c>
      <c r="P269" s="32">
        <v>6000000</v>
      </c>
      <c r="Q269" s="23" t="s">
        <v>60</v>
      </c>
    </row>
    <row r="270" spans="1:17" x14ac:dyDescent="0.25">
      <c r="B270" t="s">
        <v>60</v>
      </c>
      <c r="C270" s="14" t="s">
        <v>60</v>
      </c>
      <c r="E270" s="14" t="s">
        <v>60</v>
      </c>
      <c r="J270" s="14" t="s">
        <v>60</v>
      </c>
      <c r="K270" s="14">
        <v>0</v>
      </c>
      <c r="N270" s="31">
        <f t="shared" si="34"/>
        <v>39500</v>
      </c>
      <c r="P270" s="32">
        <v>6000000</v>
      </c>
      <c r="Q270" s="23" t="s">
        <v>60</v>
      </c>
    </row>
    <row r="271" spans="1:17" x14ac:dyDescent="0.25">
      <c r="B271" t="s">
        <v>60</v>
      </c>
      <c r="C271" s="14" t="s">
        <v>60</v>
      </c>
      <c r="E271" s="14" t="s">
        <v>60</v>
      </c>
      <c r="J271" s="14" t="s">
        <v>60</v>
      </c>
      <c r="K271" s="14">
        <v>0</v>
      </c>
      <c r="N271" s="31">
        <f t="shared" si="34"/>
        <v>39500</v>
      </c>
      <c r="P271" s="32">
        <v>6000000</v>
      </c>
      <c r="Q271" s="23" t="s">
        <v>60</v>
      </c>
    </row>
    <row r="272" spans="1:17" x14ac:dyDescent="0.25">
      <c r="B272" t="s">
        <v>60</v>
      </c>
      <c r="C272" s="14" t="s">
        <v>60</v>
      </c>
      <c r="E272" s="14" t="s">
        <v>60</v>
      </c>
      <c r="J272" s="14" t="s">
        <v>60</v>
      </c>
      <c r="K272" s="14">
        <v>0</v>
      </c>
      <c r="N272" s="31">
        <f t="shared" si="34"/>
        <v>39500</v>
      </c>
      <c r="P272" s="32">
        <v>6000000</v>
      </c>
      <c r="Q272" s="23" t="s">
        <v>60</v>
      </c>
    </row>
    <row r="273" spans="2:17" x14ac:dyDescent="0.25">
      <c r="B273" t="s">
        <v>60</v>
      </c>
      <c r="C273" s="14" t="s">
        <v>60</v>
      </c>
      <c r="E273" s="14" t="s">
        <v>60</v>
      </c>
      <c r="J273" s="14" t="s">
        <v>60</v>
      </c>
      <c r="K273" s="14">
        <v>0</v>
      </c>
      <c r="N273" s="31">
        <f t="shared" si="34"/>
        <v>39500</v>
      </c>
      <c r="P273" s="32">
        <v>6000000</v>
      </c>
      <c r="Q273" s="23" t="s">
        <v>60</v>
      </c>
    </row>
    <row r="274" spans="2:17" x14ac:dyDescent="0.25">
      <c r="C274" s="14" t="s">
        <v>60</v>
      </c>
      <c r="E274" s="14" t="s">
        <v>60</v>
      </c>
      <c r="J274" s="14" t="s">
        <v>60</v>
      </c>
      <c r="K274" s="14">
        <v>0</v>
      </c>
      <c r="N274" s="31">
        <f t="shared" si="34"/>
        <v>39500</v>
      </c>
      <c r="P274" s="32">
        <v>6000000</v>
      </c>
      <c r="Q274" s="23" t="s">
        <v>60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Номинал</vt:lpstr>
      <vt:lpstr>final_output</vt:lpstr>
      <vt:lpstr>Реал</vt:lpstr>
      <vt:lpstr>ИИС</vt:lpstr>
      <vt:lpstr>Второй ребенок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dmih0</dc:creator>
  <cp:lastModifiedBy>Михайлов Даниил Романович</cp:lastModifiedBy>
  <dcterms:created xsi:type="dcterms:W3CDTF">2015-06-05T18:19:34Z</dcterms:created>
  <dcterms:modified xsi:type="dcterms:W3CDTF">2023-12-10T12:49:47Z</dcterms:modified>
</cp:coreProperties>
</file>