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econmsu-my.sharepoint.com/personal/lass21a_econ_msu_ru/Documents/Рабочий стол/Финансы/кейс портфельный менеджмент/"/>
    </mc:Choice>
  </mc:AlternateContent>
  <xr:revisionPtr revIDLastSave="47" documentId="13_ncr:1_{2131617A-5F78-4957-836D-6F9720EC66F2}" xr6:coauthVersionLast="47" xr6:coauthVersionMax="47" xr10:uidLastSave="{D5C6D816-24BB-4AD4-85F4-6ED4B1F81F73}"/>
  <bookViews>
    <workbookView xWindow="-108" yWindow="-108" windowWidth="23256" windowHeight="12576" activeTab="1" xr2:uid="{00000000-000D-0000-FFFF-FFFF00000000}"/>
  </bookViews>
  <sheets>
    <sheet name="Номинал" sheetId="6" r:id="rId1"/>
    <sheet name="final_outpu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6" l="1"/>
  <c r="B2" i="6"/>
  <c r="I17" i="6"/>
  <c r="J17" i="6" s="1"/>
  <c r="J16" i="6"/>
  <c r="F41" i="6"/>
  <c r="G41" i="6" s="1"/>
  <c r="G55" i="6"/>
  <c r="H55" i="6" s="1"/>
  <c r="G40" i="6"/>
  <c r="N50" i="6"/>
  <c r="N49" i="6"/>
  <c r="N48" i="6"/>
  <c r="N47" i="6"/>
  <c r="N46" i="6"/>
  <c r="N45" i="6"/>
  <c r="N44" i="6"/>
  <c r="N43" i="6"/>
  <c r="N42" i="6"/>
  <c r="N41" i="6"/>
  <c r="N40" i="6"/>
  <c r="C40" i="6"/>
  <c r="E40" i="6" s="1"/>
  <c r="B28" i="6"/>
  <c r="K56" i="6" s="1"/>
  <c r="C26" i="6"/>
  <c r="I18" i="6" l="1"/>
  <c r="C41" i="6"/>
  <c r="E41" i="6" s="1"/>
  <c r="B17" i="6"/>
  <c r="M62" i="6" s="1"/>
  <c r="K62" i="6" s="1"/>
  <c r="I40" i="6"/>
  <c r="F20" i="6"/>
  <c r="K55" i="6"/>
  <c r="K61" i="6"/>
  <c r="K59" i="6"/>
  <c r="K54" i="6"/>
  <c r="K53" i="6"/>
  <c r="K57" i="6"/>
  <c r="K52" i="6"/>
  <c r="K60" i="6"/>
  <c r="K51" i="6"/>
  <c r="J51" i="6" s="1"/>
  <c r="N51" i="6" s="1"/>
  <c r="K58" i="6"/>
  <c r="C42" i="6" l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J18" i="6"/>
  <c r="L18" i="6"/>
  <c r="M72" i="6"/>
  <c r="K72" i="6" s="1"/>
  <c r="I19" i="6"/>
  <c r="L19" i="6" s="1"/>
  <c r="M71" i="6"/>
  <c r="K71" i="6" s="1"/>
  <c r="M64" i="6"/>
  <c r="K64" i="6" s="1"/>
  <c r="M65" i="6"/>
  <c r="K65" i="6" s="1"/>
  <c r="M73" i="6"/>
  <c r="M66" i="6"/>
  <c r="K66" i="6" s="1"/>
  <c r="M70" i="6"/>
  <c r="K70" i="6" s="1"/>
  <c r="M67" i="6"/>
  <c r="K67" i="6" s="1"/>
  <c r="M17" i="6"/>
  <c r="B18" i="6"/>
  <c r="B19" i="6" s="1"/>
  <c r="M69" i="6"/>
  <c r="K69" i="6" s="1"/>
  <c r="M68" i="6"/>
  <c r="K68" i="6" s="1"/>
  <c r="J19" i="6"/>
  <c r="I20" i="6"/>
  <c r="L20" i="6" s="1"/>
  <c r="M63" i="6"/>
  <c r="K63" i="6" s="1"/>
  <c r="M74" i="6"/>
  <c r="K74" i="6" s="1"/>
  <c r="E42" i="6"/>
  <c r="I41" i="6"/>
  <c r="J52" i="6"/>
  <c r="N52" i="6" s="1"/>
  <c r="J53" i="6"/>
  <c r="N53" i="6" s="1"/>
  <c r="C54" i="6" l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M83" i="6"/>
  <c r="K83" i="6" s="1"/>
  <c r="K73" i="6"/>
  <c r="M18" i="6"/>
  <c r="M19" i="6" s="1"/>
  <c r="M20" i="6" s="1"/>
  <c r="M76" i="6"/>
  <c r="K76" i="6" s="1"/>
  <c r="M81" i="6"/>
  <c r="K81" i="6" s="1"/>
  <c r="M85" i="6"/>
  <c r="M91" i="6" s="1"/>
  <c r="K91" i="6" s="1"/>
  <c r="M82" i="6"/>
  <c r="K82" i="6" s="1"/>
  <c r="M80" i="6"/>
  <c r="K80" i="6" s="1"/>
  <c r="M75" i="6"/>
  <c r="K75" i="6" s="1"/>
  <c r="M77" i="6"/>
  <c r="K77" i="6" s="1"/>
  <c r="M84" i="6"/>
  <c r="K84" i="6" s="1"/>
  <c r="M78" i="6"/>
  <c r="K78" i="6" s="1"/>
  <c r="M79" i="6"/>
  <c r="K79" i="6" s="1"/>
  <c r="I21" i="6"/>
  <c r="L21" i="6" s="1"/>
  <c r="J20" i="6"/>
  <c r="B20" i="6"/>
  <c r="B21" i="6" s="1"/>
  <c r="H41" i="6"/>
  <c r="F42" i="6" s="1"/>
  <c r="I42" i="6"/>
  <c r="M90" i="6"/>
  <c r="K90" i="6" s="1"/>
  <c r="M86" i="6"/>
  <c r="K86" i="6" s="1"/>
  <c r="M95" i="6" l="1"/>
  <c r="K95" i="6" s="1"/>
  <c r="M97" i="6"/>
  <c r="M93" i="6"/>
  <c r="K93" i="6" s="1"/>
  <c r="K85" i="6"/>
  <c r="M88" i="6"/>
  <c r="K88" i="6" s="1"/>
  <c r="M94" i="6"/>
  <c r="K94" i="6" s="1"/>
  <c r="M92" i="6"/>
  <c r="K92" i="6" s="1"/>
  <c r="M89" i="6"/>
  <c r="K89" i="6" s="1"/>
  <c r="M96" i="6"/>
  <c r="K96" i="6" s="1"/>
  <c r="M87" i="6"/>
  <c r="K87" i="6" s="1"/>
  <c r="M21" i="6"/>
  <c r="I22" i="6"/>
  <c r="L22" i="6" s="1"/>
  <c r="J21" i="6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E43" i="6"/>
  <c r="I43" i="6" s="1"/>
  <c r="G42" i="6"/>
  <c r="M103" i="6"/>
  <c r="K103" i="6" s="1"/>
  <c r="M104" i="6"/>
  <c r="K104" i="6" s="1"/>
  <c r="M105" i="6"/>
  <c r="K105" i="6" s="1"/>
  <c r="M106" i="6"/>
  <c r="K106" i="6" s="1"/>
  <c r="M98" i="6"/>
  <c r="K98" i="6" s="1"/>
  <c r="M99" i="6"/>
  <c r="K99" i="6" s="1"/>
  <c r="M107" i="6"/>
  <c r="K107" i="6" s="1"/>
  <c r="M100" i="6"/>
  <c r="K100" i="6" s="1"/>
  <c r="M108" i="6"/>
  <c r="K108" i="6" s="1"/>
  <c r="M101" i="6"/>
  <c r="K101" i="6" s="1"/>
  <c r="M109" i="6"/>
  <c r="M102" i="6"/>
  <c r="K102" i="6" s="1"/>
  <c r="K97" i="6"/>
  <c r="M22" i="6" l="1"/>
  <c r="B22" i="6"/>
  <c r="J22" i="6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I23" i="6"/>
  <c r="L23" i="6" s="1"/>
  <c r="M23" i="6" s="1"/>
  <c r="H42" i="6"/>
  <c r="F43" i="6" s="1"/>
  <c r="G43" i="6" s="1"/>
  <c r="E44" i="6"/>
  <c r="I44" i="6" s="1"/>
  <c r="M117" i="6"/>
  <c r="K117" i="6" s="1"/>
  <c r="M119" i="6"/>
  <c r="K119" i="6" s="1"/>
  <c r="M111" i="6"/>
  <c r="K111" i="6" s="1"/>
  <c r="M120" i="6"/>
  <c r="K120" i="6" s="1"/>
  <c r="M112" i="6"/>
  <c r="K112" i="6" s="1"/>
  <c r="M121" i="6"/>
  <c r="M113" i="6"/>
  <c r="K113" i="6" s="1"/>
  <c r="M110" i="6"/>
  <c r="K110" i="6" s="1"/>
  <c r="M114" i="6"/>
  <c r="K114" i="6" s="1"/>
  <c r="M118" i="6"/>
  <c r="K118" i="6" s="1"/>
  <c r="M115" i="6"/>
  <c r="K115" i="6" s="1"/>
  <c r="M116" i="6"/>
  <c r="K116" i="6" s="1"/>
  <c r="K109" i="6"/>
  <c r="M128" i="6" l="1"/>
  <c r="K128" i="6" s="1"/>
  <c r="M124" i="6"/>
  <c r="K124" i="6" s="1"/>
  <c r="J23" i="6"/>
  <c r="C114" i="6" s="1"/>
  <c r="C115" i="6" s="1"/>
  <c r="C116" i="6" s="1"/>
  <c r="C117" i="6" s="1"/>
  <c r="C118" i="6" s="1"/>
  <c r="I24" i="6"/>
  <c r="L24" i="6" s="1"/>
  <c r="M24" i="6" s="1"/>
  <c r="B23" i="6"/>
  <c r="B24" i="6" s="1"/>
  <c r="H43" i="6"/>
  <c r="F44" i="6" s="1"/>
  <c r="E45" i="6"/>
  <c r="I45" i="6" s="1"/>
  <c r="M127" i="6"/>
  <c r="K127" i="6" s="1"/>
  <c r="M126" i="6"/>
  <c r="K126" i="6" s="1"/>
  <c r="M129" i="6"/>
  <c r="K129" i="6" s="1"/>
  <c r="M130" i="6"/>
  <c r="K130" i="6" s="1"/>
  <c r="M123" i="6"/>
  <c r="K123" i="6" s="1"/>
  <c r="M131" i="6"/>
  <c r="K131" i="6" s="1"/>
  <c r="M132" i="6"/>
  <c r="K132" i="6" s="1"/>
  <c r="M122" i="6"/>
  <c r="K122" i="6" s="1"/>
  <c r="M125" i="6"/>
  <c r="K125" i="6" s="1"/>
  <c r="M133" i="6"/>
  <c r="M136" i="6" s="1"/>
  <c r="K121" i="6"/>
  <c r="C119" i="6" l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J24" i="6"/>
  <c r="I25" i="6"/>
  <c r="L25" i="6" s="1"/>
  <c r="M25" i="6" s="1"/>
  <c r="G44" i="6"/>
  <c r="H44" i="6" s="1"/>
  <c r="F45" i="6" s="1"/>
  <c r="M135" i="6"/>
  <c r="K135" i="6" s="1"/>
  <c r="M143" i="6"/>
  <c r="K143" i="6" s="1"/>
  <c r="K136" i="6"/>
  <c r="M144" i="6"/>
  <c r="K144" i="6" s="1"/>
  <c r="M137" i="6"/>
  <c r="K137" i="6" s="1"/>
  <c r="M145" i="6"/>
  <c r="M142" i="6"/>
  <c r="K142" i="6" s="1"/>
  <c r="M138" i="6"/>
  <c r="K138" i="6" s="1"/>
  <c r="M134" i="6"/>
  <c r="K134" i="6" s="1"/>
  <c r="M139" i="6"/>
  <c r="K139" i="6" s="1"/>
  <c r="M140" i="6"/>
  <c r="K140" i="6" s="1"/>
  <c r="M141" i="6"/>
  <c r="K141" i="6" s="1"/>
  <c r="K133" i="6"/>
  <c r="E46" i="6"/>
  <c r="I46" i="6" s="1"/>
  <c r="B25" i="6" l="1"/>
  <c r="B26" i="6" s="1"/>
  <c r="F19" i="6" s="1"/>
  <c r="I26" i="6"/>
  <c r="L26" i="6" s="1"/>
  <c r="M26" i="6" s="1"/>
  <c r="J25" i="6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K145" i="6"/>
  <c r="M149" i="6"/>
  <c r="K149" i="6" s="1"/>
  <c r="M157" i="6"/>
  <c r="M150" i="6"/>
  <c r="K150" i="6" s="1"/>
  <c r="M146" i="6"/>
  <c r="K146" i="6" s="1"/>
  <c r="M151" i="6"/>
  <c r="K151" i="6" s="1"/>
  <c r="M152" i="6"/>
  <c r="K152" i="6" s="1"/>
  <c r="M153" i="6"/>
  <c r="K153" i="6" s="1"/>
  <c r="M154" i="6"/>
  <c r="K154" i="6" s="1"/>
  <c r="M147" i="6"/>
  <c r="K147" i="6" s="1"/>
  <c r="M155" i="6"/>
  <c r="K155" i="6" s="1"/>
  <c r="M148" i="6"/>
  <c r="K148" i="6" s="1"/>
  <c r="M156" i="6"/>
  <c r="K156" i="6" s="1"/>
  <c r="G45" i="6"/>
  <c r="H45" i="6" s="1"/>
  <c r="F46" i="6" s="1"/>
  <c r="E47" i="6"/>
  <c r="I47" i="6" s="1"/>
  <c r="F21" i="6" l="1"/>
  <c r="K170" i="6" s="1"/>
  <c r="I27" i="6"/>
  <c r="L27" i="6" s="1"/>
  <c r="M27" i="6" s="1"/>
  <c r="J26" i="6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M164" i="6"/>
  <c r="K164" i="6" s="1"/>
  <c r="M165" i="6"/>
  <c r="K165" i="6" s="1"/>
  <c r="M169" i="6"/>
  <c r="K169" i="6" s="1"/>
  <c r="M166" i="6"/>
  <c r="K166" i="6" s="1"/>
  <c r="M159" i="6"/>
  <c r="K159" i="6" s="1"/>
  <c r="M167" i="6"/>
  <c r="K167" i="6" s="1"/>
  <c r="M160" i="6"/>
  <c r="K160" i="6" s="1"/>
  <c r="M168" i="6"/>
  <c r="K168" i="6" s="1"/>
  <c r="M161" i="6"/>
  <c r="K161" i="6" s="1"/>
  <c r="M158" i="6"/>
  <c r="K158" i="6" s="1"/>
  <c r="M162" i="6"/>
  <c r="K162" i="6" s="1"/>
  <c r="M163" i="6"/>
  <c r="K163" i="6" s="1"/>
  <c r="K157" i="6"/>
  <c r="G46" i="6"/>
  <c r="H46" i="6" s="1"/>
  <c r="F47" i="6" s="1"/>
  <c r="E48" i="6"/>
  <c r="I48" i="6" s="1"/>
  <c r="K254" i="6" l="1"/>
  <c r="K209" i="6"/>
  <c r="K229" i="6"/>
  <c r="K177" i="6"/>
  <c r="K207" i="6"/>
  <c r="K203" i="6"/>
  <c r="K279" i="6"/>
  <c r="K176" i="6"/>
  <c r="K253" i="6"/>
  <c r="K230" i="6"/>
  <c r="K202" i="6"/>
  <c r="K278" i="6"/>
  <c r="K173" i="6"/>
  <c r="K252" i="6"/>
  <c r="K171" i="6"/>
  <c r="K273" i="6"/>
  <c r="K217" i="6"/>
  <c r="K181" i="6"/>
  <c r="K242" i="6"/>
  <c r="K271" i="6"/>
  <c r="K267" i="6"/>
  <c r="K224" i="6"/>
  <c r="K241" i="6"/>
  <c r="K206" i="6"/>
  <c r="K256" i="6"/>
  <c r="K266" i="6"/>
  <c r="K231" i="6"/>
  <c r="K200" i="6"/>
  <c r="K205" i="6"/>
  <c r="K213" i="6"/>
  <c r="K234" i="6"/>
  <c r="K280" i="6"/>
  <c r="K258" i="6"/>
  <c r="K268" i="6"/>
  <c r="K240" i="6"/>
  <c r="K222" i="6"/>
  <c r="K225" i="6"/>
  <c r="K191" i="6"/>
  <c r="K249" i="6"/>
  <c r="K188" i="6"/>
  <c r="K281" i="6"/>
  <c r="K246" i="6"/>
  <c r="K195" i="6"/>
  <c r="K216" i="6"/>
  <c r="K228" i="6"/>
  <c r="K218" i="6"/>
  <c r="K194" i="6"/>
  <c r="K270" i="6"/>
  <c r="K226" i="6"/>
  <c r="K219" i="6"/>
  <c r="K175" i="6"/>
  <c r="K193" i="6"/>
  <c r="K269" i="6"/>
  <c r="K247" i="6"/>
  <c r="K199" i="6"/>
  <c r="K259" i="6"/>
  <c r="K180" i="6"/>
  <c r="K235" i="6"/>
  <c r="K223" i="6"/>
  <c r="K179" i="6"/>
  <c r="K257" i="6"/>
  <c r="K178" i="6"/>
  <c r="K187" i="6"/>
  <c r="K263" i="6"/>
  <c r="K172" i="6"/>
  <c r="K220" i="6"/>
  <c r="K245" i="6"/>
  <c r="K277" i="6"/>
  <c r="K211" i="6"/>
  <c r="K186" i="6"/>
  <c r="K238" i="6"/>
  <c r="K244" i="6"/>
  <c r="K201" i="6"/>
  <c r="K210" i="6"/>
  <c r="K174" i="6"/>
  <c r="K243" i="6"/>
  <c r="K212" i="6"/>
  <c r="K272" i="6"/>
  <c r="K185" i="6"/>
  <c r="K204" i="6"/>
  <c r="K265" i="6"/>
  <c r="K261" i="6"/>
  <c r="K227" i="6"/>
  <c r="K255" i="6"/>
  <c r="K276" i="6"/>
  <c r="K189" i="6"/>
  <c r="K214" i="6"/>
  <c r="K251" i="6"/>
  <c r="K208" i="6"/>
  <c r="K237" i="6"/>
  <c r="K233" i="6"/>
  <c r="K198" i="6"/>
  <c r="K192" i="6"/>
  <c r="K275" i="6"/>
  <c r="K232" i="6"/>
  <c r="K264" i="6"/>
  <c r="K197" i="6"/>
  <c r="K260" i="6"/>
  <c r="K274" i="6"/>
  <c r="K239" i="6"/>
  <c r="K221" i="6"/>
  <c r="K190" i="6"/>
  <c r="K262" i="6"/>
  <c r="K236" i="6"/>
  <c r="K184" i="6"/>
  <c r="K182" i="6"/>
  <c r="K183" i="6"/>
  <c r="K250" i="6"/>
  <c r="K215" i="6"/>
  <c r="K196" i="6"/>
  <c r="K248" i="6"/>
  <c r="I28" i="6"/>
  <c r="L28" i="6" s="1"/>
  <c r="M28" i="6" s="1"/>
  <c r="J27" i="6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G47" i="6"/>
  <c r="H47" i="6" s="1"/>
  <c r="F48" i="6" s="1"/>
  <c r="E50" i="6"/>
  <c r="E49" i="6"/>
  <c r="I49" i="6" s="1"/>
  <c r="J28" i="6" l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I29" i="6"/>
  <c r="L29" i="6" s="1"/>
  <c r="M29" i="6" s="1"/>
  <c r="G48" i="6"/>
  <c r="H48" i="6" s="1"/>
  <c r="F49" i="6" s="1"/>
  <c r="E51" i="6"/>
  <c r="I51" i="6" s="1"/>
  <c r="I50" i="6"/>
  <c r="J29" i="6" l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I30" i="6"/>
  <c r="L30" i="6" s="1"/>
  <c r="M30" i="6" s="1"/>
  <c r="G49" i="6"/>
  <c r="H49" i="6" s="1"/>
  <c r="F50" i="6" s="1"/>
  <c r="G50" i="6" s="1"/>
  <c r="H50" i="6" s="1"/>
  <c r="E52" i="6"/>
  <c r="I52" i="6" s="1"/>
  <c r="I31" i="6" l="1"/>
  <c r="L31" i="6" s="1"/>
  <c r="M31" i="6" s="1"/>
  <c r="J30" i="6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F51" i="6"/>
  <c r="E53" i="6"/>
  <c r="I53" i="6" s="1"/>
  <c r="J31" i="6" l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I32" i="6"/>
  <c r="L32" i="6" s="1"/>
  <c r="M32" i="6" s="1"/>
  <c r="G51" i="6"/>
  <c r="H51" i="6" s="1"/>
  <c r="F52" i="6" s="1"/>
  <c r="E54" i="6"/>
  <c r="I33" i="6" l="1"/>
  <c r="L33" i="6" s="1"/>
  <c r="M33" i="6" s="1"/>
  <c r="J32" i="6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G52" i="6"/>
  <c r="H52" i="6" s="1"/>
  <c r="F53" i="6" s="1"/>
  <c r="E55" i="6"/>
  <c r="J55" i="6" s="1"/>
  <c r="I34" i="6" l="1"/>
  <c r="L34" i="6" s="1"/>
  <c r="M34" i="6" s="1"/>
  <c r="J33" i="6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E56" i="6"/>
  <c r="J56" i="6" s="1"/>
  <c r="N56" i="6" s="1"/>
  <c r="N55" i="6"/>
  <c r="I35" i="6" l="1"/>
  <c r="L35" i="6" s="1"/>
  <c r="M35" i="6" s="1"/>
  <c r="J34" i="6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E57" i="6"/>
  <c r="G53" i="6"/>
  <c r="H53" i="6" s="1"/>
  <c r="F54" i="6" s="1"/>
  <c r="J35" i="6" l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I36" i="6"/>
  <c r="J57" i="6"/>
  <c r="N57" i="6" s="1"/>
  <c r="H54" i="6"/>
  <c r="J36" i="6" l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L36" i="6"/>
  <c r="E58" i="6"/>
  <c r="J58" i="6" s="1"/>
  <c r="N58" i="6" s="1"/>
  <c r="G54" i="6"/>
  <c r="I54" i="6" s="1"/>
  <c r="J54" i="6" s="1"/>
  <c r="N54" i="6" s="1"/>
  <c r="M36" i="6" l="1"/>
  <c r="E59" i="6"/>
  <c r="J59" i="6" s="1"/>
  <c r="N59" i="6" s="1"/>
  <c r="E60" i="6" l="1"/>
  <c r="J60" i="6" s="1"/>
  <c r="N60" i="6" s="1"/>
  <c r="E61" i="6" l="1"/>
  <c r="J61" i="6" s="1"/>
  <c r="N61" i="6" s="1"/>
  <c r="E62" i="6" l="1"/>
  <c r="J62" i="6" s="1"/>
  <c r="N62" i="6" s="1"/>
  <c r="E63" i="6" l="1"/>
  <c r="J63" i="6" s="1"/>
  <c r="N63" i="6" s="1"/>
  <c r="E64" i="6" l="1"/>
  <c r="J64" i="6" s="1"/>
  <c r="N64" i="6" s="1"/>
  <c r="E65" i="6" l="1"/>
  <c r="J65" i="6" s="1"/>
  <c r="N65" i="6" s="1"/>
  <c r="E67" i="6" l="1"/>
  <c r="J67" i="6" s="1"/>
  <c r="N67" i="6" s="1"/>
  <c r="E66" i="6"/>
  <c r="J66" i="6" s="1"/>
  <c r="N66" i="6" s="1"/>
  <c r="E68" i="6" l="1"/>
  <c r="J68" i="6" s="1"/>
  <c r="N68" i="6" s="1"/>
  <c r="E69" i="6" l="1"/>
  <c r="J69" i="6" s="1"/>
  <c r="N69" i="6" s="1"/>
  <c r="E70" i="6" l="1"/>
  <c r="J70" i="6" s="1"/>
  <c r="N70" i="6" s="1"/>
  <c r="E71" i="6" l="1"/>
  <c r="J71" i="6" s="1"/>
  <c r="N71" i="6" s="1"/>
  <c r="E72" i="6" l="1"/>
  <c r="J72" i="6" s="1"/>
  <c r="N72" i="6" s="1"/>
  <c r="E73" i="6" l="1"/>
  <c r="J73" i="6" s="1"/>
  <c r="N73" i="6" s="1"/>
  <c r="E74" i="6" l="1"/>
  <c r="J74" i="6" s="1"/>
  <c r="N74" i="6" s="1"/>
  <c r="E75" i="6" l="1"/>
  <c r="J75" i="6" s="1"/>
  <c r="N75" i="6" s="1"/>
  <c r="E76" i="6" l="1"/>
  <c r="J76" i="6" s="1"/>
  <c r="N76" i="6" s="1"/>
  <c r="E77" i="6" l="1"/>
  <c r="J77" i="6" s="1"/>
  <c r="N77" i="6" s="1"/>
  <c r="E78" i="6" l="1"/>
  <c r="J78" i="6" s="1"/>
  <c r="N78" i="6" s="1"/>
  <c r="E79" i="6" l="1"/>
  <c r="J79" i="6" s="1"/>
  <c r="N79" i="6" s="1"/>
  <c r="E80" i="6" l="1"/>
  <c r="J80" i="6" s="1"/>
  <c r="N80" i="6" s="1"/>
  <c r="E81" i="6" l="1"/>
  <c r="J81" i="6" s="1"/>
  <c r="N81" i="6" s="1"/>
  <c r="E82" i="6" l="1"/>
  <c r="J82" i="6" s="1"/>
  <c r="N82" i="6" s="1"/>
  <c r="E83" i="6" l="1"/>
  <c r="J83" i="6" s="1"/>
  <c r="N83" i="6" s="1"/>
  <c r="E84" i="6" l="1"/>
  <c r="J84" i="6" s="1"/>
  <c r="N84" i="6" s="1"/>
  <c r="E85" i="6" l="1"/>
  <c r="J85" i="6" s="1"/>
  <c r="N85" i="6" s="1"/>
  <c r="E86" i="6" l="1"/>
  <c r="J86" i="6" s="1"/>
  <c r="N86" i="6" s="1"/>
  <c r="E87" i="6" l="1"/>
  <c r="J87" i="6" s="1"/>
  <c r="N87" i="6" s="1"/>
  <c r="E88" i="6" l="1"/>
  <c r="J88" i="6" s="1"/>
  <c r="N88" i="6" s="1"/>
  <c r="E89" i="6" l="1"/>
  <c r="J89" i="6" s="1"/>
  <c r="N89" i="6" s="1"/>
  <c r="E90" i="6" l="1"/>
  <c r="J90" i="6" s="1"/>
  <c r="N90" i="6" s="1"/>
  <c r="E91" i="6" l="1"/>
  <c r="J91" i="6" s="1"/>
  <c r="N91" i="6" s="1"/>
  <c r="E92" i="6" l="1"/>
  <c r="J92" i="6" s="1"/>
  <c r="N92" i="6" s="1"/>
  <c r="E93" i="6" l="1"/>
  <c r="J93" i="6" s="1"/>
  <c r="N93" i="6" s="1"/>
  <c r="E94" i="6" l="1"/>
  <c r="J94" i="6" s="1"/>
  <c r="N94" i="6" s="1"/>
  <c r="E95" i="6" l="1"/>
  <c r="J95" i="6" s="1"/>
  <c r="N95" i="6" s="1"/>
  <c r="E96" i="6" l="1"/>
  <c r="J96" i="6" s="1"/>
  <c r="N96" i="6" s="1"/>
  <c r="E97" i="6" l="1"/>
  <c r="J97" i="6" s="1"/>
  <c r="N97" i="6" s="1"/>
  <c r="E98" i="6" l="1"/>
  <c r="J98" i="6" s="1"/>
  <c r="N98" i="6" s="1"/>
  <c r="E99" i="6" l="1"/>
  <c r="J99" i="6" s="1"/>
  <c r="N99" i="6" s="1"/>
  <c r="E100" i="6" l="1"/>
  <c r="J100" i="6" s="1"/>
  <c r="N100" i="6" s="1"/>
  <c r="E101" i="6" l="1"/>
  <c r="J101" i="6" s="1"/>
  <c r="N101" i="6" s="1"/>
  <c r="E102" i="6" l="1"/>
  <c r="J102" i="6" s="1"/>
  <c r="N102" i="6" s="1"/>
  <c r="E103" i="6" l="1"/>
  <c r="J103" i="6" s="1"/>
  <c r="N103" i="6" s="1"/>
  <c r="E104" i="6" l="1"/>
  <c r="J104" i="6" s="1"/>
  <c r="N104" i="6" s="1"/>
  <c r="E105" i="6" l="1"/>
  <c r="J105" i="6" s="1"/>
  <c r="N105" i="6" s="1"/>
  <c r="E106" i="6" l="1"/>
  <c r="J106" i="6" s="1"/>
  <c r="N106" i="6" s="1"/>
  <c r="E107" i="6" l="1"/>
  <c r="J107" i="6" s="1"/>
  <c r="N107" i="6" s="1"/>
  <c r="E108" i="6" l="1"/>
  <c r="J108" i="6" s="1"/>
  <c r="N108" i="6" s="1"/>
  <c r="E109" i="6" l="1"/>
  <c r="J109" i="6" s="1"/>
  <c r="N109" i="6" s="1"/>
  <c r="E110" i="6" l="1"/>
  <c r="J110" i="6" s="1"/>
  <c r="N110" i="6" s="1"/>
  <c r="E111" i="6" l="1"/>
  <c r="J111" i="6" s="1"/>
  <c r="N111" i="6" s="1"/>
  <c r="E112" i="6" l="1"/>
  <c r="J112" i="6" s="1"/>
  <c r="N112" i="6" s="1"/>
  <c r="E113" i="6" l="1"/>
  <c r="J113" i="6" s="1"/>
  <c r="N113" i="6" s="1"/>
  <c r="E114" i="6" l="1"/>
  <c r="J114" i="6" s="1"/>
  <c r="N114" i="6" s="1"/>
  <c r="E115" i="6" l="1"/>
  <c r="J115" i="6" s="1"/>
  <c r="N115" i="6" s="1"/>
  <c r="E116" i="6" l="1"/>
  <c r="J116" i="6" s="1"/>
  <c r="N116" i="6" s="1"/>
  <c r="E117" i="6" l="1"/>
  <c r="J117" i="6" s="1"/>
  <c r="N117" i="6" s="1"/>
  <c r="E118" i="6" l="1"/>
  <c r="J118" i="6" s="1"/>
  <c r="N118" i="6" s="1"/>
  <c r="E119" i="6" l="1"/>
  <c r="J119" i="6" s="1"/>
  <c r="N119" i="6" s="1"/>
  <c r="E120" i="6" l="1"/>
  <c r="J120" i="6" s="1"/>
  <c r="N120" i="6" s="1"/>
  <c r="E121" i="6" l="1"/>
  <c r="J121" i="6" s="1"/>
  <c r="N121" i="6" s="1"/>
  <c r="E122" i="6" l="1"/>
  <c r="J122" i="6" s="1"/>
  <c r="N122" i="6" s="1"/>
  <c r="E123" i="6" l="1"/>
  <c r="J123" i="6" s="1"/>
  <c r="N123" i="6" s="1"/>
  <c r="E124" i="6" l="1"/>
  <c r="J124" i="6" s="1"/>
  <c r="N124" i="6" s="1"/>
  <c r="E125" i="6" l="1"/>
  <c r="J125" i="6" s="1"/>
  <c r="N125" i="6" s="1"/>
  <c r="E126" i="6" l="1"/>
  <c r="J126" i="6" s="1"/>
  <c r="N126" i="6" s="1"/>
  <c r="E127" i="6" l="1"/>
  <c r="J127" i="6" s="1"/>
  <c r="N127" i="6" s="1"/>
  <c r="E128" i="6" l="1"/>
  <c r="J128" i="6" s="1"/>
  <c r="N128" i="6" s="1"/>
  <c r="E129" i="6" l="1"/>
  <c r="J129" i="6" s="1"/>
  <c r="N129" i="6" s="1"/>
  <c r="E130" i="6" l="1"/>
  <c r="J130" i="6" s="1"/>
  <c r="N130" i="6" s="1"/>
  <c r="E131" i="6" l="1"/>
  <c r="J131" i="6" s="1"/>
  <c r="N131" i="6" s="1"/>
  <c r="E132" i="6" l="1"/>
  <c r="J132" i="6" s="1"/>
  <c r="N132" i="6" s="1"/>
  <c r="E133" i="6" l="1"/>
  <c r="J133" i="6" s="1"/>
  <c r="N133" i="6" s="1"/>
  <c r="E134" i="6" l="1"/>
  <c r="J134" i="6" s="1"/>
  <c r="N134" i="6" s="1"/>
  <c r="E135" i="6" l="1"/>
  <c r="J135" i="6" s="1"/>
  <c r="N135" i="6" s="1"/>
  <c r="E136" i="6" l="1"/>
  <c r="J136" i="6" s="1"/>
  <c r="N136" i="6" s="1"/>
  <c r="E137" i="6" l="1"/>
  <c r="J137" i="6" s="1"/>
  <c r="N137" i="6" s="1"/>
  <c r="E138" i="6" l="1"/>
  <c r="J138" i="6" s="1"/>
  <c r="N138" i="6" s="1"/>
  <c r="E139" i="6" l="1"/>
  <c r="J139" i="6" s="1"/>
  <c r="N139" i="6" s="1"/>
  <c r="E140" i="6" l="1"/>
  <c r="J140" i="6" s="1"/>
  <c r="N140" i="6" s="1"/>
  <c r="E141" i="6" l="1"/>
  <c r="J141" i="6" s="1"/>
  <c r="N141" i="6" s="1"/>
  <c r="E142" i="6" l="1"/>
  <c r="J142" i="6" s="1"/>
  <c r="N142" i="6" s="1"/>
  <c r="E143" i="6" l="1"/>
  <c r="J143" i="6" s="1"/>
  <c r="N143" i="6" s="1"/>
  <c r="E144" i="6" l="1"/>
  <c r="J144" i="6" s="1"/>
  <c r="N144" i="6" s="1"/>
  <c r="E145" i="6" l="1"/>
  <c r="J145" i="6" s="1"/>
  <c r="N145" i="6" s="1"/>
  <c r="E146" i="6" l="1"/>
  <c r="J146" i="6" s="1"/>
  <c r="N146" i="6" s="1"/>
  <c r="E147" i="6" l="1"/>
  <c r="J147" i="6" s="1"/>
  <c r="N147" i="6" s="1"/>
  <c r="E148" i="6" l="1"/>
  <c r="J148" i="6" s="1"/>
  <c r="N148" i="6" s="1"/>
  <c r="E149" i="6" l="1"/>
  <c r="J149" i="6" s="1"/>
  <c r="N149" i="6" s="1"/>
  <c r="E150" i="6" l="1"/>
  <c r="J150" i="6" s="1"/>
  <c r="N150" i="6" s="1"/>
  <c r="E151" i="6" l="1"/>
  <c r="J151" i="6" s="1"/>
  <c r="N151" i="6" s="1"/>
  <c r="E152" i="6" l="1"/>
  <c r="J152" i="6" s="1"/>
  <c r="N152" i="6" s="1"/>
  <c r="E153" i="6" l="1"/>
  <c r="J153" i="6" s="1"/>
  <c r="N153" i="6" s="1"/>
  <c r="E154" i="6" l="1"/>
  <c r="J154" i="6" s="1"/>
  <c r="N154" i="6" s="1"/>
  <c r="E155" i="6" l="1"/>
  <c r="J155" i="6" s="1"/>
  <c r="N155" i="6" s="1"/>
  <c r="E156" i="6" l="1"/>
  <c r="J156" i="6" s="1"/>
  <c r="N156" i="6" s="1"/>
  <c r="E157" i="6" l="1"/>
  <c r="J157" i="6" s="1"/>
  <c r="N157" i="6" s="1"/>
  <c r="E158" i="6" l="1"/>
  <c r="J158" i="6" s="1"/>
  <c r="N158" i="6" s="1"/>
  <c r="E159" i="6" l="1"/>
  <c r="J159" i="6" s="1"/>
  <c r="N159" i="6" s="1"/>
  <c r="E160" i="6" l="1"/>
  <c r="J160" i="6" s="1"/>
  <c r="N160" i="6" s="1"/>
  <c r="E161" i="6" l="1"/>
  <c r="J161" i="6" s="1"/>
  <c r="N161" i="6" s="1"/>
  <c r="E162" i="6" l="1"/>
  <c r="J162" i="6" s="1"/>
  <c r="N162" i="6" s="1"/>
  <c r="E163" i="6" l="1"/>
  <c r="J163" i="6" s="1"/>
  <c r="N163" i="6" s="1"/>
  <c r="E164" i="6" l="1"/>
  <c r="J164" i="6" s="1"/>
  <c r="N164" i="6" s="1"/>
  <c r="E165" i="6" l="1"/>
  <c r="J165" i="6" s="1"/>
  <c r="N165" i="6" s="1"/>
  <c r="E166" i="6" l="1"/>
  <c r="J166" i="6" s="1"/>
  <c r="N166" i="6" s="1"/>
  <c r="E167" i="6" l="1"/>
  <c r="J167" i="6" s="1"/>
  <c r="N167" i="6" s="1"/>
  <c r="E168" i="6" l="1"/>
  <c r="J168" i="6" s="1"/>
  <c r="N168" i="6" s="1"/>
  <c r="E169" i="6" l="1"/>
  <c r="J169" i="6" s="1"/>
  <c r="N169" i="6" s="1"/>
  <c r="E170" i="6" l="1"/>
  <c r="J170" i="6" s="1"/>
  <c r="N170" i="6" s="1"/>
  <c r="E171" i="6" l="1"/>
  <c r="J171" i="6" s="1"/>
  <c r="N171" i="6" s="1"/>
  <c r="E172" i="6" l="1"/>
  <c r="J172" i="6" s="1"/>
  <c r="N172" i="6" s="1"/>
  <c r="E173" i="6" l="1"/>
  <c r="J173" i="6" s="1"/>
  <c r="N173" i="6" s="1"/>
  <c r="E174" i="6" l="1"/>
  <c r="J174" i="6" s="1"/>
  <c r="N174" i="6" s="1"/>
  <c r="E175" i="6" l="1"/>
  <c r="J175" i="6" s="1"/>
  <c r="N175" i="6" s="1"/>
  <c r="E176" i="6" l="1"/>
  <c r="J176" i="6" s="1"/>
  <c r="N176" i="6" s="1"/>
  <c r="E177" i="6" l="1"/>
  <c r="J177" i="6" s="1"/>
  <c r="N177" i="6" s="1"/>
  <c r="E178" i="6" l="1"/>
  <c r="J178" i="6" s="1"/>
  <c r="N178" i="6" s="1"/>
  <c r="E179" i="6" l="1"/>
  <c r="J179" i="6" s="1"/>
  <c r="N179" i="6" s="1"/>
  <c r="E180" i="6" l="1"/>
  <c r="J180" i="6" s="1"/>
  <c r="N180" i="6" s="1"/>
  <c r="E181" i="6" l="1"/>
  <c r="J181" i="6" s="1"/>
  <c r="N181" i="6" s="1"/>
  <c r="E182" i="6" l="1"/>
  <c r="J182" i="6" s="1"/>
  <c r="N182" i="6" s="1"/>
  <c r="E183" i="6" l="1"/>
  <c r="J183" i="6" s="1"/>
  <c r="N183" i="6" s="1"/>
  <c r="E184" i="6" l="1"/>
  <c r="J184" i="6" s="1"/>
  <c r="N184" i="6" s="1"/>
  <c r="E185" i="6" l="1"/>
  <c r="J185" i="6" s="1"/>
  <c r="N185" i="6" s="1"/>
  <c r="E186" i="6" l="1"/>
  <c r="J186" i="6" s="1"/>
  <c r="N186" i="6" s="1"/>
  <c r="E187" i="6" l="1"/>
  <c r="J187" i="6" s="1"/>
  <c r="N187" i="6" s="1"/>
  <c r="E188" i="6" l="1"/>
  <c r="J188" i="6" s="1"/>
  <c r="N188" i="6" s="1"/>
  <c r="E189" i="6" l="1"/>
  <c r="J189" i="6" s="1"/>
  <c r="N189" i="6" s="1"/>
  <c r="E190" i="6" l="1"/>
  <c r="J190" i="6" s="1"/>
  <c r="N190" i="6" s="1"/>
  <c r="E191" i="6" l="1"/>
  <c r="J191" i="6" s="1"/>
  <c r="N191" i="6" s="1"/>
  <c r="E192" i="6" l="1"/>
  <c r="J192" i="6" s="1"/>
  <c r="N192" i="6" s="1"/>
  <c r="E193" i="6" l="1"/>
  <c r="J193" i="6" s="1"/>
  <c r="N193" i="6" s="1"/>
  <c r="E194" i="6" l="1"/>
  <c r="J194" i="6" s="1"/>
  <c r="N194" i="6" s="1"/>
  <c r="E195" i="6" l="1"/>
  <c r="J195" i="6" s="1"/>
  <c r="N195" i="6" s="1"/>
  <c r="E196" i="6" l="1"/>
  <c r="J196" i="6" s="1"/>
  <c r="N196" i="6" s="1"/>
  <c r="E197" i="6" l="1"/>
  <c r="J197" i="6" s="1"/>
  <c r="N197" i="6" s="1"/>
  <c r="E198" i="6" l="1"/>
  <c r="J198" i="6" s="1"/>
  <c r="N198" i="6" s="1"/>
  <c r="E199" i="6" l="1"/>
  <c r="J199" i="6" s="1"/>
  <c r="N199" i="6" s="1"/>
  <c r="E200" i="6" l="1"/>
  <c r="J200" i="6" s="1"/>
  <c r="N200" i="6" s="1"/>
  <c r="E201" i="6" l="1"/>
  <c r="J201" i="6" s="1"/>
  <c r="N201" i="6" s="1"/>
  <c r="E202" i="6" l="1"/>
  <c r="J202" i="6" s="1"/>
  <c r="N202" i="6" s="1"/>
  <c r="E203" i="6" l="1"/>
  <c r="J203" i="6" s="1"/>
  <c r="N203" i="6" s="1"/>
  <c r="E204" i="6" l="1"/>
  <c r="J204" i="6" s="1"/>
  <c r="N204" i="6" s="1"/>
  <c r="E205" i="6" l="1"/>
  <c r="J205" i="6" s="1"/>
  <c r="N205" i="6" s="1"/>
  <c r="E206" i="6" l="1"/>
  <c r="J206" i="6" s="1"/>
  <c r="N206" i="6" s="1"/>
  <c r="E207" i="6" l="1"/>
  <c r="J207" i="6" s="1"/>
  <c r="N207" i="6" s="1"/>
  <c r="E208" i="6" l="1"/>
  <c r="J208" i="6" s="1"/>
  <c r="N208" i="6" s="1"/>
  <c r="E209" i="6" l="1"/>
  <c r="J209" i="6" s="1"/>
  <c r="N209" i="6" s="1"/>
  <c r="E210" i="6" l="1"/>
  <c r="J210" i="6" s="1"/>
  <c r="N210" i="6" s="1"/>
  <c r="E211" i="6" l="1"/>
  <c r="J211" i="6" s="1"/>
  <c r="N211" i="6" s="1"/>
  <c r="E212" i="6" l="1"/>
  <c r="J212" i="6" s="1"/>
  <c r="N212" i="6" s="1"/>
  <c r="E213" i="6" l="1"/>
  <c r="J213" i="6" s="1"/>
  <c r="N213" i="6" s="1"/>
  <c r="E214" i="6" l="1"/>
  <c r="J214" i="6" s="1"/>
  <c r="N214" i="6" s="1"/>
  <c r="E215" i="6" l="1"/>
  <c r="J215" i="6" s="1"/>
  <c r="N215" i="6" s="1"/>
  <c r="E216" i="6" l="1"/>
  <c r="J216" i="6" s="1"/>
  <c r="N216" i="6" s="1"/>
  <c r="E217" i="6" l="1"/>
  <c r="J217" i="6" s="1"/>
  <c r="N217" i="6" s="1"/>
  <c r="E218" i="6" l="1"/>
  <c r="J218" i="6" s="1"/>
  <c r="N218" i="6" s="1"/>
  <c r="E219" i="6" l="1"/>
  <c r="J219" i="6" s="1"/>
  <c r="N219" i="6" s="1"/>
  <c r="E220" i="6" l="1"/>
  <c r="J220" i="6" s="1"/>
  <c r="N220" i="6" s="1"/>
  <c r="E221" i="6" l="1"/>
  <c r="J221" i="6" s="1"/>
  <c r="N221" i="6" s="1"/>
  <c r="E222" i="6" l="1"/>
  <c r="J222" i="6" s="1"/>
  <c r="N222" i="6" s="1"/>
  <c r="E223" i="6" l="1"/>
  <c r="J223" i="6" s="1"/>
  <c r="N223" i="6" s="1"/>
  <c r="E224" i="6" l="1"/>
  <c r="J224" i="6" s="1"/>
  <c r="N224" i="6" s="1"/>
  <c r="E225" i="6" l="1"/>
  <c r="J225" i="6" s="1"/>
  <c r="N225" i="6" s="1"/>
  <c r="E226" i="6" l="1"/>
  <c r="J226" i="6" s="1"/>
  <c r="N226" i="6" s="1"/>
  <c r="E227" i="6" l="1"/>
  <c r="J227" i="6" s="1"/>
  <c r="N227" i="6" s="1"/>
  <c r="E228" i="6" l="1"/>
  <c r="J228" i="6" s="1"/>
  <c r="N228" i="6" s="1"/>
  <c r="E229" i="6" l="1"/>
  <c r="J229" i="6" s="1"/>
  <c r="N229" i="6" s="1"/>
  <c r="E230" i="6" l="1"/>
  <c r="J230" i="6" s="1"/>
  <c r="N230" i="6" s="1"/>
  <c r="E231" i="6" l="1"/>
  <c r="J231" i="6" s="1"/>
  <c r="N231" i="6" s="1"/>
  <c r="E232" i="6" l="1"/>
  <c r="J232" i="6" s="1"/>
  <c r="N232" i="6" s="1"/>
  <c r="E233" i="6" l="1"/>
  <c r="J233" i="6" s="1"/>
  <c r="N233" i="6" s="1"/>
  <c r="E234" i="6" l="1"/>
  <c r="J234" i="6" s="1"/>
  <c r="N234" i="6" s="1"/>
  <c r="E235" i="6" l="1"/>
  <c r="J235" i="6" s="1"/>
  <c r="N235" i="6" s="1"/>
  <c r="E236" i="6" l="1"/>
  <c r="J236" i="6" s="1"/>
  <c r="N236" i="6" s="1"/>
  <c r="E237" i="6" l="1"/>
  <c r="J237" i="6" s="1"/>
  <c r="N237" i="6" s="1"/>
  <c r="E238" i="6" l="1"/>
  <c r="J238" i="6" s="1"/>
  <c r="N238" i="6" s="1"/>
  <c r="E239" i="6" l="1"/>
  <c r="J239" i="6" s="1"/>
  <c r="N239" i="6" s="1"/>
  <c r="E240" i="6" l="1"/>
  <c r="J240" i="6" s="1"/>
  <c r="N240" i="6" s="1"/>
  <c r="E241" i="6" l="1"/>
  <c r="J241" i="6" s="1"/>
  <c r="N241" i="6" s="1"/>
  <c r="E242" i="6" l="1"/>
  <c r="J242" i="6" s="1"/>
  <c r="N242" i="6" s="1"/>
  <c r="E243" i="6" l="1"/>
  <c r="J243" i="6" s="1"/>
  <c r="N243" i="6" s="1"/>
  <c r="E244" i="6" l="1"/>
  <c r="J244" i="6" s="1"/>
  <c r="N244" i="6" s="1"/>
  <c r="E245" i="6" l="1"/>
  <c r="J245" i="6" s="1"/>
  <c r="N245" i="6" s="1"/>
  <c r="E246" i="6" l="1"/>
  <c r="J246" i="6" s="1"/>
  <c r="N246" i="6" s="1"/>
  <c r="E247" i="6" l="1"/>
  <c r="J247" i="6" s="1"/>
  <c r="N247" i="6" s="1"/>
  <c r="E248" i="6" l="1"/>
  <c r="J248" i="6" s="1"/>
  <c r="N248" i="6" s="1"/>
  <c r="E249" i="6" l="1"/>
  <c r="J249" i="6" s="1"/>
  <c r="N249" i="6" s="1"/>
  <c r="E250" i="6" l="1"/>
  <c r="J250" i="6" s="1"/>
  <c r="N250" i="6" s="1"/>
  <c r="E251" i="6" l="1"/>
  <c r="J251" i="6" s="1"/>
  <c r="N251" i="6" s="1"/>
  <c r="E252" i="6" l="1"/>
  <c r="J252" i="6" s="1"/>
  <c r="N252" i="6" s="1"/>
  <c r="E253" i="6" l="1"/>
  <c r="J253" i="6" s="1"/>
  <c r="N253" i="6" s="1"/>
  <c r="E254" i="6" l="1"/>
  <c r="J254" i="6" s="1"/>
  <c r="N254" i="6" s="1"/>
  <c r="E255" i="6" l="1"/>
  <c r="J255" i="6" s="1"/>
  <c r="N255" i="6" s="1"/>
  <c r="E256" i="6" l="1"/>
  <c r="J256" i="6" s="1"/>
  <c r="N256" i="6" s="1"/>
  <c r="E257" i="6" l="1"/>
  <c r="J257" i="6" s="1"/>
  <c r="N257" i="6" s="1"/>
  <c r="E258" i="6" l="1"/>
  <c r="J258" i="6" s="1"/>
  <c r="N258" i="6" s="1"/>
  <c r="E259" i="6" l="1"/>
  <c r="J259" i="6" s="1"/>
  <c r="N259" i="6" s="1"/>
  <c r="E260" i="6" l="1"/>
  <c r="J260" i="6" s="1"/>
  <c r="N260" i="6" s="1"/>
  <c r="E261" i="6" l="1"/>
  <c r="J261" i="6" s="1"/>
  <c r="N261" i="6" s="1"/>
  <c r="E262" i="6" l="1"/>
  <c r="J262" i="6" s="1"/>
  <c r="N262" i="6" s="1"/>
  <c r="E263" i="6" l="1"/>
  <c r="J263" i="6" s="1"/>
  <c r="N263" i="6" s="1"/>
  <c r="E264" i="6" l="1"/>
  <c r="J264" i="6" s="1"/>
  <c r="N264" i="6" s="1"/>
  <c r="E265" i="6" l="1"/>
  <c r="J265" i="6" s="1"/>
  <c r="N265" i="6" s="1"/>
  <c r="E266" i="6" l="1"/>
  <c r="J266" i="6" s="1"/>
  <c r="N266" i="6" s="1"/>
  <c r="E267" i="6" l="1"/>
  <c r="J267" i="6" s="1"/>
  <c r="N267" i="6" s="1"/>
  <c r="E268" i="6" l="1"/>
  <c r="J268" i="6" s="1"/>
  <c r="N268" i="6" s="1"/>
  <c r="E269" i="6" l="1"/>
  <c r="J269" i="6" s="1"/>
  <c r="N269" i="6" s="1"/>
  <c r="E270" i="6" l="1"/>
  <c r="J270" i="6" s="1"/>
  <c r="N270" i="6" s="1"/>
  <c r="E271" i="6" l="1"/>
  <c r="J271" i="6" s="1"/>
  <c r="N271" i="6" s="1"/>
  <c r="E272" i="6" l="1"/>
  <c r="J272" i="6" s="1"/>
  <c r="N272" i="6" s="1"/>
  <c r="E273" i="6" l="1"/>
  <c r="J273" i="6" s="1"/>
  <c r="N273" i="6" s="1"/>
  <c r="E274" i="6" l="1"/>
  <c r="J274" i="6" s="1"/>
  <c r="N274" i="6" s="1"/>
  <c r="E275" i="6" l="1"/>
  <c r="J275" i="6" s="1"/>
  <c r="N275" i="6" s="1"/>
  <c r="E276" i="6" l="1"/>
  <c r="J276" i="6" s="1"/>
  <c r="N276" i="6" s="1"/>
  <c r="E277" i="6" l="1"/>
  <c r="J277" i="6" s="1"/>
  <c r="N277" i="6" s="1"/>
  <c r="E278" i="6" l="1"/>
  <c r="J278" i="6" s="1"/>
  <c r="N278" i="6" s="1"/>
  <c r="E279" i="6" l="1"/>
  <c r="J279" i="6" s="1"/>
  <c r="N279" i="6" s="1"/>
  <c r="E281" i="6" l="1"/>
  <c r="J281" i="6" s="1"/>
  <c r="N281" i="6" s="1"/>
  <c r="E280" i="6"/>
  <c r="J280" i="6" s="1"/>
  <c r="N280" i="6" s="1"/>
</calcChain>
</file>

<file path=xl/sharedStrings.xml><?xml version="1.0" encoding="utf-8"?>
<sst xmlns="http://schemas.openxmlformats.org/spreadsheetml/2006/main" count="52" uniqueCount="52">
  <si>
    <t>ежегодно</t>
  </si>
  <si>
    <t>ежемесячно</t>
  </si>
  <si>
    <t xml:space="preserve">Нужны бабки на: </t>
  </si>
  <si>
    <t>1) Ипотека</t>
  </si>
  <si>
    <t>сейчас</t>
  </si>
  <si>
    <t>2) Кредитка</t>
  </si>
  <si>
    <t>срочность (когда начало платежей)</t>
  </si>
  <si>
    <t>длительность (мес)</t>
  </si>
  <si>
    <t>ежемесячно 6 месяцев</t>
  </si>
  <si>
    <t>руб</t>
  </si>
  <si>
    <t>когда хотим, но 30% годовых ежемесячно на остаток</t>
  </si>
  <si>
    <t>ПЛАТЕЖИ ПО ИПОТЕКЕ</t>
  </si>
  <si>
    <t>ОСТАТОК ПО КРЕДИТКЕ</t>
  </si>
  <si>
    <t>ПРОЦЕНТ ПО КРЕДИТКЕ</t>
  </si>
  <si>
    <t>ДОХОД ПОСЛЕ ИПОТЕКИ</t>
  </si>
  <si>
    <t>Прогноз по инфляции</t>
  </si>
  <si>
    <t>Месячная инфляция</t>
  </si>
  <si>
    <t>Доход (без инфл)</t>
  </si>
  <si>
    <t>Доход(инфл)</t>
  </si>
  <si>
    <t>PVA</t>
  </si>
  <si>
    <t>n</t>
  </si>
  <si>
    <t>Сумма кредита</t>
  </si>
  <si>
    <t>Процент по кредиту</t>
  </si>
  <si>
    <t>ОСТАТОК СРЕДСТВ ПОСЛЕ ИПОТЕКИ И КРЕДИТКИ</t>
  </si>
  <si>
    <t>Процент по кредиту МЕСЯЧНЫЙ</t>
  </si>
  <si>
    <t>Расчитаем аннуитетный платеж по кредиту</t>
  </si>
  <si>
    <t>m</t>
  </si>
  <si>
    <t>p</t>
  </si>
  <si>
    <t>i/m</t>
  </si>
  <si>
    <t>R/p</t>
  </si>
  <si>
    <t>Месяц получ кредита</t>
  </si>
  <si>
    <t>Окончание учёбы. Начало аннуит</t>
  </si>
  <si>
    <t>ИТОГОВЫЙ ОСТАТОК</t>
  </si>
  <si>
    <t>ВЫПЛАТЫ ПО ОБРАЗОВАТ КРЕДИТУ</t>
  </si>
  <si>
    <t>ДЕЛЬТА ОСТАТКА НА КРЕДИТКЕ</t>
  </si>
  <si>
    <t>СУММАРНЫЙ ПЛАТЁЖ ПО КРЕДИТКЕ</t>
  </si>
  <si>
    <t>Сколько платим за образование</t>
  </si>
  <si>
    <t>ТЕЛО ОБРЗАОВАТ КРЕДИТА</t>
  </si>
  <si>
    <t>3) Университет</t>
  </si>
  <si>
    <t>max денег через 20 лет</t>
  </si>
  <si>
    <t>cashflow</t>
  </si>
  <si>
    <t>Чистый денежный поток</t>
  </si>
  <si>
    <t>Неограничена</t>
  </si>
  <si>
    <t xml:space="preserve">ежегодно 10 лет процент + аннуитет 10 лет </t>
  </si>
  <si>
    <t>каждый сентябрь</t>
  </si>
  <si>
    <t>Цель:</t>
  </si>
  <si>
    <t>Стратегия:</t>
  </si>
  <si>
    <t>1. Гасим ипотеку сразу</t>
  </si>
  <si>
    <t>2. Оставшимися деньгами гасим кредитку</t>
  </si>
  <si>
    <t>3. Берём кредит на образование</t>
  </si>
  <si>
    <t>Основная финансовая модель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</si>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</sst>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0.0"/>
    <numFmt numFmtId="165" formatCode="#,##0\ &quot;₽&quot;"/>
    <numFmt numFmtId="166" formatCode="_-* #,##0\ &quot;₽&quot;_-;\-* #,##0\ &quot;₽&quot;_-;_-* &quot;-&quot;??\ &quot;₽&quot;_-;_-@_-"/>
    <numFmt numFmtId="167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wrapText="1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0" fillId="2" borderId="0" xfId="0" applyNumberFormat="1" applyFill="1"/>
    <xf numFmtId="44" fontId="0" fillId="0" borderId="0" xfId="0" applyNumberFormat="1"/>
    <xf numFmtId="167" fontId="0" fillId="0" borderId="0" xfId="0" applyNumberFormat="1"/>
    <xf numFmtId="44" fontId="0" fillId="2" borderId="0" xfId="0" applyNumberFormat="1" applyFill="1"/>
    <xf numFmtId="44" fontId="0" fillId="3" borderId="0" xfId="0" applyNumberFormat="1" applyFill="1"/>
    <xf numFmtId="10" fontId="0" fillId="0" borderId="0" xfId="1" applyNumberFormat="1" applyFont="1"/>
    <xf numFmtId="6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1" xfId="0" applyBorder="1" applyAlignment="1">
      <alignment wrapText="1"/>
    </xf>
    <xf numFmtId="0" fontId="0" fillId="4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5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8550-B4BB-4D49-BF4D-B1AFCFC71464}">
  <dimension ref="A1:V281"/>
  <sheetViews>
    <sheetView zoomScale="43" zoomScaleNormal="85" workbookViewId="0">
      <selection activeCell="O155" sqref="O155:Q155"/>
    </sheetView>
  </sheetViews>
  <sheetFormatPr defaultRowHeight="14.4" x14ac:dyDescent="0.3"/>
  <cols>
    <col min="1" max="1" width="30.33203125" bestFit="1" customWidth="1"/>
    <col min="2" max="2" width="16.44140625" bestFit="1" customWidth="1"/>
    <col min="3" max="3" width="39.5546875" customWidth="1"/>
    <col min="4" max="4" width="48.44140625" bestFit="1" customWidth="1"/>
    <col min="5" max="5" width="22.6640625" bestFit="1" customWidth="1"/>
    <col min="6" max="6" width="25.6640625" bestFit="1" customWidth="1"/>
    <col min="7" max="7" width="21.6640625" bestFit="1" customWidth="1"/>
    <col min="8" max="8" width="28.5546875" bestFit="1" customWidth="1"/>
    <col min="9" max="9" width="33.33203125" bestFit="1" customWidth="1"/>
    <col min="10" max="10" width="46.44140625" bestFit="1" customWidth="1"/>
    <col min="11" max="11" width="33.44140625" bestFit="1" customWidth="1"/>
    <col min="12" max="12" width="32.109375" customWidth="1"/>
    <col min="13" max="13" width="25.5546875" bestFit="1" customWidth="1"/>
    <col min="14" max="14" width="40.5546875" bestFit="1" customWidth="1"/>
    <col min="15" max="15" width="12" bestFit="1" customWidth="1"/>
    <col min="18" max="18" width="40.6640625" bestFit="1" customWidth="1"/>
    <col min="19" max="19" width="20.109375" bestFit="1" customWidth="1"/>
    <col min="20" max="20" width="18.88671875" bestFit="1" customWidth="1"/>
    <col min="25" max="25" width="22.109375" bestFit="1" customWidth="1"/>
    <col min="26" max="26" width="19.6640625" bestFit="1" customWidth="1"/>
  </cols>
  <sheetData>
    <row r="1" spans="1:17" x14ac:dyDescent="0.3">
      <c r="A1" t="s">
        <v>41</v>
      </c>
      <c r="B1">
        <v>1500000</v>
      </c>
      <c r="C1" t="s">
        <v>0</v>
      </c>
      <c r="H1" s="8"/>
      <c r="I1" s="8"/>
      <c r="J1" s="9"/>
      <c r="K1" s="5"/>
      <c r="L1" s="5"/>
    </row>
    <row r="2" spans="1:17" x14ac:dyDescent="0.3">
      <c r="B2">
        <f>B1/12</f>
        <v>125000</v>
      </c>
      <c r="C2" t="s">
        <v>1</v>
      </c>
      <c r="H2" s="8"/>
      <c r="I2" s="8"/>
      <c r="J2" s="7"/>
      <c r="P2" s="4"/>
      <c r="Q2" s="6"/>
    </row>
    <row r="3" spans="1:17" x14ac:dyDescent="0.3">
      <c r="H3" s="8"/>
      <c r="I3" s="8"/>
      <c r="J3" s="7"/>
      <c r="P3" s="4"/>
      <c r="Q3" s="6"/>
    </row>
    <row r="4" spans="1:17" x14ac:dyDescent="0.3">
      <c r="A4" s="1"/>
      <c r="B4" s="1" t="s">
        <v>9</v>
      </c>
      <c r="C4" s="1" t="s">
        <v>7</v>
      </c>
      <c r="D4" s="1" t="s">
        <v>6</v>
      </c>
      <c r="H4" s="8"/>
      <c r="I4" s="8"/>
      <c r="J4" s="7"/>
      <c r="P4" s="4"/>
      <c r="Q4" s="6"/>
    </row>
    <row r="5" spans="1:17" x14ac:dyDescent="0.3">
      <c r="A5" s="1" t="s">
        <v>2</v>
      </c>
      <c r="B5" s="1"/>
      <c r="C5" s="1"/>
      <c r="D5" s="1"/>
      <c r="H5" s="8"/>
      <c r="I5" s="8"/>
      <c r="J5" s="7"/>
      <c r="P5" s="4"/>
      <c r="Q5" s="6"/>
    </row>
    <row r="6" spans="1:17" x14ac:dyDescent="0.3">
      <c r="A6" s="1" t="s">
        <v>3</v>
      </c>
      <c r="B6" s="1">
        <v>100000</v>
      </c>
      <c r="C6" s="1" t="s">
        <v>8</v>
      </c>
      <c r="D6" s="1" t="s">
        <v>4</v>
      </c>
      <c r="F6" s="33"/>
      <c r="H6" s="8"/>
      <c r="I6" s="8"/>
      <c r="J6" s="7"/>
      <c r="P6" s="4"/>
      <c r="Q6" s="6"/>
    </row>
    <row r="7" spans="1:17" x14ac:dyDescent="0.3">
      <c r="A7" s="1" t="s">
        <v>5</v>
      </c>
      <c r="B7" s="1">
        <v>1000000</v>
      </c>
      <c r="C7" s="1" t="s">
        <v>42</v>
      </c>
      <c r="D7" s="1" t="s">
        <v>10</v>
      </c>
      <c r="F7" s="34"/>
      <c r="H7" s="8"/>
      <c r="I7" s="8"/>
    </row>
    <row r="8" spans="1:17" x14ac:dyDescent="0.3">
      <c r="A8" s="1" t="s">
        <v>38</v>
      </c>
      <c r="B8" s="1">
        <v>600000</v>
      </c>
      <c r="C8" s="31" t="s">
        <v>43</v>
      </c>
      <c r="D8" s="1" t="s">
        <v>44</v>
      </c>
      <c r="H8" s="8"/>
      <c r="I8" s="8"/>
    </row>
    <row r="9" spans="1:17" x14ac:dyDescent="0.3">
      <c r="H9" s="8"/>
      <c r="I9" s="8"/>
    </row>
    <row r="10" spans="1:17" x14ac:dyDescent="0.3">
      <c r="A10" t="s">
        <v>45</v>
      </c>
      <c r="C10" t="s">
        <v>46</v>
      </c>
      <c r="H10" s="8"/>
      <c r="I10" s="8"/>
    </row>
    <row r="11" spans="1:17" x14ac:dyDescent="0.3">
      <c r="A11" s="32" t="s">
        <v>39</v>
      </c>
      <c r="C11" s="35" t="s">
        <v>47</v>
      </c>
      <c r="E11" s="2"/>
      <c r="H11" s="8"/>
      <c r="I11" s="8"/>
    </row>
    <row r="12" spans="1:17" x14ac:dyDescent="0.3">
      <c r="C12" s="35" t="s">
        <v>48</v>
      </c>
    </row>
    <row r="13" spans="1:17" x14ac:dyDescent="0.3">
      <c r="C13" s="35" t="s">
        <v>49</v>
      </c>
    </row>
    <row r="14" spans="1:17" x14ac:dyDescent="0.3">
      <c r="C14" s="35"/>
    </row>
    <row r="15" spans="1:17" x14ac:dyDescent="0.3">
      <c r="B15" s="7" t="s">
        <v>36</v>
      </c>
      <c r="E15" t="s">
        <v>25</v>
      </c>
      <c r="H15" t="s">
        <v>51</v>
      </c>
      <c r="I15" t="s">
        <v>15</v>
      </c>
      <c r="J15" t="s">
        <v>16</v>
      </c>
    </row>
    <row r="16" spans="1:17" x14ac:dyDescent="0.3">
      <c r="A16" s="7">
        <v>1</v>
      </c>
      <c r="B16">
        <v>600000</v>
      </c>
      <c r="C16">
        <v>600000</v>
      </c>
      <c r="E16" t="s">
        <v>26</v>
      </c>
      <c r="F16">
        <v>12</v>
      </c>
      <c r="H16">
        <v>2023</v>
      </c>
      <c r="I16" s="26">
        <v>7.4999999999999997E-2</v>
      </c>
      <c r="J16" s="26">
        <f t="shared" ref="J16:J36" si="0">I16/12</f>
        <v>6.2499999999999995E-3</v>
      </c>
      <c r="L16" s="29"/>
    </row>
    <row r="17" spans="1:22" x14ac:dyDescent="0.3">
      <c r="A17" s="7">
        <v>2</v>
      </c>
      <c r="B17" s="4">
        <f>B16*(1+I17)</f>
        <v>642000</v>
      </c>
      <c r="C17">
        <v>600000</v>
      </c>
      <c r="E17" t="s">
        <v>27</v>
      </c>
      <c r="F17">
        <v>12</v>
      </c>
      <c r="H17">
        <v>2024</v>
      </c>
      <c r="I17" s="26">
        <f t="shared" ref="I17:I23" si="1">I16-0.005</f>
        <v>6.9999999999999993E-2</v>
      </c>
      <c r="J17" s="26">
        <f t="shared" si="0"/>
        <v>5.8333333333333327E-3</v>
      </c>
      <c r="L17" s="29">
        <f>1+I17</f>
        <v>1.07</v>
      </c>
      <c r="M17" s="29">
        <f>L17</f>
        <v>1.07</v>
      </c>
    </row>
    <row r="18" spans="1:22" x14ac:dyDescent="0.3">
      <c r="A18" s="7">
        <v>3</v>
      </c>
      <c r="B18" s="4">
        <f>B17*(1+I18)</f>
        <v>683730</v>
      </c>
      <c r="C18">
        <v>600000</v>
      </c>
      <c r="E18" t="s">
        <v>20</v>
      </c>
      <c r="F18">
        <v>10</v>
      </c>
      <c r="H18">
        <v>2025</v>
      </c>
      <c r="I18" s="26">
        <f t="shared" si="1"/>
        <v>6.4999999999999988E-2</v>
      </c>
      <c r="J18" s="26">
        <f t="shared" si="0"/>
        <v>5.416666666666666E-3</v>
      </c>
      <c r="L18" s="29">
        <f t="shared" ref="L17:L36" si="2">1+I18</f>
        <v>1.0649999999999999</v>
      </c>
      <c r="M18">
        <f>M17*L18</f>
        <v>1.1395500000000001</v>
      </c>
    </row>
    <row r="19" spans="1:22" x14ac:dyDescent="0.3">
      <c r="A19" s="7">
        <v>4</v>
      </c>
      <c r="B19" s="4">
        <f>B18*(1+I19)</f>
        <v>724753.8</v>
      </c>
      <c r="C19">
        <v>600000</v>
      </c>
      <c r="E19" t="s">
        <v>19</v>
      </c>
      <c r="F19" s="10">
        <f>B26</f>
        <v>7780618.3635428092</v>
      </c>
      <c r="H19">
        <v>2026</v>
      </c>
      <c r="I19" s="26">
        <f t="shared" si="1"/>
        <v>5.9999999999999991E-2</v>
      </c>
      <c r="J19" s="26">
        <f t="shared" si="0"/>
        <v>4.9999999999999992E-3</v>
      </c>
      <c r="L19" s="29">
        <f t="shared" si="2"/>
        <v>1.06</v>
      </c>
      <c r="M19">
        <f t="shared" ref="M19:M36" si="3">M18*L19</f>
        <v>1.2079230000000001</v>
      </c>
    </row>
    <row r="20" spans="1:22" x14ac:dyDescent="0.3">
      <c r="A20" s="7">
        <v>5</v>
      </c>
      <c r="B20" s="4">
        <f>B19*(1+I20)</f>
        <v>764615.25899999996</v>
      </c>
      <c r="C20">
        <v>600000</v>
      </c>
      <c r="E20" t="s">
        <v>28</v>
      </c>
      <c r="F20">
        <f>B28</f>
        <v>6.5833333333333334E-3</v>
      </c>
      <c r="H20">
        <v>2027</v>
      </c>
      <c r="I20" s="26">
        <f t="shared" si="1"/>
        <v>5.4999999999999993E-2</v>
      </c>
      <c r="J20" s="26">
        <f t="shared" si="0"/>
        <v>4.5833333333333325E-3</v>
      </c>
      <c r="L20" s="29">
        <f t="shared" si="2"/>
        <v>1.0549999999999999</v>
      </c>
      <c r="M20">
        <f t="shared" si="3"/>
        <v>1.2743587650000001</v>
      </c>
    </row>
    <row r="21" spans="1:22" x14ac:dyDescent="0.3">
      <c r="A21" s="7">
        <v>6</v>
      </c>
      <c r="B21" s="4">
        <f>B20*(1+I21)</f>
        <v>802846.02194999997</v>
      </c>
      <c r="C21">
        <v>600000</v>
      </c>
      <c r="E21" s="12" t="s">
        <v>29</v>
      </c>
      <c r="F21" s="11">
        <f>F19*F20/(1-(1+F20)^(-F16*F18))</f>
        <v>93989.744615136791</v>
      </c>
      <c r="H21">
        <v>2028</v>
      </c>
      <c r="I21" s="26">
        <f t="shared" si="1"/>
        <v>4.9999999999999996E-2</v>
      </c>
      <c r="J21" s="26">
        <f t="shared" si="0"/>
        <v>4.1666666666666666E-3</v>
      </c>
      <c r="L21" s="29">
        <f t="shared" si="2"/>
        <v>1.05</v>
      </c>
      <c r="M21">
        <f t="shared" si="3"/>
        <v>1.3380767032500003</v>
      </c>
    </row>
    <row r="22" spans="1:22" x14ac:dyDescent="0.3">
      <c r="A22" s="7">
        <v>7</v>
      </c>
      <c r="B22" s="4">
        <f>B21*(1+I22)</f>
        <v>838974.09293774993</v>
      </c>
      <c r="C22">
        <v>600000</v>
      </c>
      <c r="H22">
        <v>2029</v>
      </c>
      <c r="I22" s="26">
        <f t="shared" si="1"/>
        <v>4.4999999999999998E-2</v>
      </c>
      <c r="J22" s="26">
        <f t="shared" si="0"/>
        <v>3.7499999999999999E-3</v>
      </c>
      <c r="L22" s="29">
        <f t="shared" si="2"/>
        <v>1.0449999999999999</v>
      </c>
      <c r="M22">
        <f t="shared" si="3"/>
        <v>1.3982901548962503</v>
      </c>
    </row>
    <row r="23" spans="1:22" x14ac:dyDescent="0.3">
      <c r="A23" s="7">
        <v>8</v>
      </c>
      <c r="B23" s="4">
        <f>B22*(1+I23)</f>
        <v>872533.05665525992</v>
      </c>
      <c r="C23">
        <v>600000</v>
      </c>
      <c r="H23">
        <v>2030</v>
      </c>
      <c r="I23" s="26">
        <f t="shared" si="1"/>
        <v>0.04</v>
      </c>
      <c r="J23" s="26">
        <f t="shared" si="0"/>
        <v>3.3333333333333335E-3</v>
      </c>
      <c r="L23" s="29">
        <f t="shared" si="2"/>
        <v>1.04</v>
      </c>
      <c r="M23">
        <f t="shared" si="3"/>
        <v>1.4542217610921004</v>
      </c>
    </row>
    <row r="24" spans="1:22" x14ac:dyDescent="0.3">
      <c r="A24" s="7">
        <v>9</v>
      </c>
      <c r="B24" s="4">
        <f>B23*(1+I24)</f>
        <v>907434.37892147037</v>
      </c>
      <c r="C24">
        <v>600000</v>
      </c>
      <c r="H24">
        <v>2031</v>
      </c>
      <c r="I24" s="26">
        <f t="shared" ref="I24:I36" si="4">I23</f>
        <v>0.04</v>
      </c>
      <c r="J24" s="26">
        <f t="shared" si="0"/>
        <v>3.3333333333333335E-3</v>
      </c>
      <c r="L24" s="29">
        <f t="shared" si="2"/>
        <v>1.04</v>
      </c>
      <c r="M24">
        <f t="shared" si="3"/>
        <v>1.5123906315357845</v>
      </c>
    </row>
    <row r="25" spans="1:22" x14ac:dyDescent="0.3">
      <c r="A25" s="7">
        <v>10</v>
      </c>
      <c r="B25" s="4">
        <f>B24*(1+I25)</f>
        <v>943731.75407832919</v>
      </c>
      <c r="C25">
        <v>600000</v>
      </c>
      <c r="H25">
        <v>2032</v>
      </c>
      <c r="I25" s="26">
        <f t="shared" si="4"/>
        <v>0.04</v>
      </c>
      <c r="J25" s="26">
        <f t="shared" si="0"/>
        <v>3.3333333333333335E-3</v>
      </c>
      <c r="L25" s="29">
        <f t="shared" si="2"/>
        <v>1.04</v>
      </c>
      <c r="M25">
        <f t="shared" si="3"/>
        <v>1.5728862567972159</v>
      </c>
    </row>
    <row r="26" spans="1:22" x14ac:dyDescent="0.3">
      <c r="A26" t="s">
        <v>21</v>
      </c>
      <c r="B26" s="10">
        <f>SUM(B16:B25)</f>
        <v>7780618.3635428092</v>
      </c>
      <c r="C26" s="10">
        <f>SUM(C16:C25)</f>
        <v>6000000</v>
      </c>
      <c r="H26">
        <v>2033</v>
      </c>
      <c r="I26" s="26">
        <f t="shared" si="4"/>
        <v>0.04</v>
      </c>
      <c r="J26" s="26">
        <f t="shared" si="0"/>
        <v>3.3333333333333335E-3</v>
      </c>
      <c r="L26" s="29">
        <f t="shared" si="2"/>
        <v>1.04</v>
      </c>
      <c r="M26">
        <f t="shared" si="3"/>
        <v>1.6358017070691047</v>
      </c>
    </row>
    <row r="27" spans="1:22" x14ac:dyDescent="0.3">
      <c r="A27" t="s">
        <v>22</v>
      </c>
      <c r="B27">
        <v>7.9000000000000001E-2</v>
      </c>
      <c r="H27">
        <v>2034</v>
      </c>
      <c r="I27" s="26">
        <f t="shared" si="4"/>
        <v>0.04</v>
      </c>
      <c r="J27" s="26">
        <f t="shared" si="0"/>
        <v>3.3333333333333335E-3</v>
      </c>
      <c r="L27" s="29">
        <f t="shared" si="2"/>
        <v>1.04</v>
      </c>
      <c r="M27">
        <f t="shared" si="3"/>
        <v>1.7012337753518689</v>
      </c>
    </row>
    <row r="28" spans="1:22" x14ac:dyDescent="0.3">
      <c r="A28" t="s">
        <v>24</v>
      </c>
      <c r="B28">
        <f>B27/12</f>
        <v>6.5833333333333334E-3</v>
      </c>
      <c r="H28">
        <v>2035</v>
      </c>
      <c r="I28" s="26">
        <f t="shared" si="4"/>
        <v>0.04</v>
      </c>
      <c r="J28" s="26">
        <f t="shared" si="0"/>
        <v>3.3333333333333335E-3</v>
      </c>
      <c r="L28" s="29">
        <f t="shared" si="2"/>
        <v>1.04</v>
      </c>
      <c r="M28">
        <f t="shared" si="3"/>
        <v>1.7692831263659436</v>
      </c>
    </row>
    <row r="29" spans="1:22" x14ac:dyDescent="0.3">
      <c r="H29">
        <v>2036</v>
      </c>
      <c r="I29" s="26">
        <f t="shared" si="4"/>
        <v>0.04</v>
      </c>
      <c r="J29" s="26">
        <f t="shared" si="0"/>
        <v>3.3333333333333335E-3</v>
      </c>
      <c r="L29" s="29">
        <f t="shared" si="2"/>
        <v>1.04</v>
      </c>
      <c r="M29">
        <f t="shared" si="3"/>
        <v>1.8400544514205814</v>
      </c>
      <c r="V29" s="28"/>
    </row>
    <row r="30" spans="1:22" x14ac:dyDescent="0.3">
      <c r="H30">
        <v>2037</v>
      </c>
      <c r="I30" s="26">
        <f t="shared" si="4"/>
        <v>0.04</v>
      </c>
      <c r="J30" s="26">
        <f t="shared" si="0"/>
        <v>3.3333333333333335E-3</v>
      </c>
      <c r="L30" s="29">
        <f t="shared" si="2"/>
        <v>1.04</v>
      </c>
      <c r="M30">
        <f t="shared" si="3"/>
        <v>1.9136566294774047</v>
      </c>
    </row>
    <row r="31" spans="1:22" x14ac:dyDescent="0.3">
      <c r="H31">
        <v>2038</v>
      </c>
      <c r="I31" s="26">
        <f t="shared" si="4"/>
        <v>0.04</v>
      </c>
      <c r="J31" s="26">
        <f t="shared" si="0"/>
        <v>3.3333333333333335E-3</v>
      </c>
      <c r="L31" s="29">
        <f t="shared" si="2"/>
        <v>1.04</v>
      </c>
      <c r="M31">
        <f t="shared" si="3"/>
        <v>1.9902028946565009</v>
      </c>
    </row>
    <row r="32" spans="1:22" x14ac:dyDescent="0.3">
      <c r="H32">
        <v>2039</v>
      </c>
      <c r="I32" s="26">
        <f t="shared" si="4"/>
        <v>0.04</v>
      </c>
      <c r="J32" s="26">
        <f t="shared" si="0"/>
        <v>3.3333333333333335E-3</v>
      </c>
      <c r="L32" s="29">
        <f t="shared" si="2"/>
        <v>1.04</v>
      </c>
      <c r="M32">
        <f t="shared" si="3"/>
        <v>2.0698110104427609</v>
      </c>
    </row>
    <row r="33" spans="1:14" x14ac:dyDescent="0.3">
      <c r="H33">
        <v>2040</v>
      </c>
      <c r="I33" s="26">
        <f t="shared" si="4"/>
        <v>0.04</v>
      </c>
      <c r="J33" s="26">
        <f t="shared" si="0"/>
        <v>3.3333333333333335E-3</v>
      </c>
      <c r="L33" s="29">
        <f t="shared" si="2"/>
        <v>1.04</v>
      </c>
      <c r="M33">
        <f t="shared" si="3"/>
        <v>2.1526034508604717</v>
      </c>
    </row>
    <row r="34" spans="1:14" x14ac:dyDescent="0.3">
      <c r="H34">
        <v>2041</v>
      </c>
      <c r="I34" s="26">
        <f t="shared" si="4"/>
        <v>0.04</v>
      </c>
      <c r="J34" s="26">
        <f t="shared" si="0"/>
        <v>3.3333333333333335E-3</v>
      </c>
      <c r="L34" s="29">
        <f t="shared" si="2"/>
        <v>1.04</v>
      </c>
      <c r="M34">
        <f t="shared" si="3"/>
        <v>2.2387075888948904</v>
      </c>
    </row>
    <row r="35" spans="1:14" s="30" customFormat="1" x14ac:dyDescent="0.3">
      <c r="H35">
        <v>2042</v>
      </c>
      <c r="I35" s="26">
        <f t="shared" si="4"/>
        <v>0.04</v>
      </c>
      <c r="J35" s="26">
        <f t="shared" si="0"/>
        <v>3.3333333333333335E-3</v>
      </c>
      <c r="K35"/>
      <c r="L35" s="29">
        <f t="shared" si="2"/>
        <v>1.04</v>
      </c>
      <c r="M35">
        <f t="shared" si="3"/>
        <v>2.3282558924506862</v>
      </c>
    </row>
    <row r="36" spans="1:14" x14ac:dyDescent="0.3">
      <c r="H36">
        <v>2043</v>
      </c>
      <c r="I36" s="26">
        <f t="shared" si="4"/>
        <v>0.04</v>
      </c>
      <c r="J36" s="26">
        <f t="shared" si="0"/>
        <v>3.3333333333333335E-3</v>
      </c>
      <c r="L36" s="29">
        <f t="shared" si="2"/>
        <v>1.04</v>
      </c>
      <c r="M36">
        <f t="shared" si="3"/>
        <v>2.4213861281487139</v>
      </c>
    </row>
    <row r="37" spans="1:14" ht="25.8" x14ac:dyDescent="0.5">
      <c r="A37" s="36" t="s">
        <v>50</v>
      </c>
    </row>
    <row r="39" spans="1:14" s="30" customFormat="1" x14ac:dyDescent="0.3">
      <c r="B39" s="30" t="s">
        <v>17</v>
      </c>
      <c r="C39" s="30" t="s">
        <v>18</v>
      </c>
      <c r="D39" s="30" t="s">
        <v>11</v>
      </c>
      <c r="E39" s="30" t="s">
        <v>14</v>
      </c>
      <c r="F39" s="30" t="s">
        <v>12</v>
      </c>
      <c r="G39" s="30" t="s">
        <v>13</v>
      </c>
      <c r="H39" s="30" t="s">
        <v>34</v>
      </c>
      <c r="I39" s="30" t="s">
        <v>35</v>
      </c>
      <c r="J39" s="30" t="s">
        <v>23</v>
      </c>
      <c r="K39" s="30" t="s">
        <v>33</v>
      </c>
      <c r="M39" s="30" t="s">
        <v>37</v>
      </c>
      <c r="N39" s="30" t="s">
        <v>32</v>
      </c>
    </row>
    <row r="40" spans="1:14" x14ac:dyDescent="0.3">
      <c r="A40" s="3">
        <v>45231</v>
      </c>
      <c r="B40">
        <v>125000</v>
      </c>
      <c r="C40">
        <f>B40</f>
        <v>125000</v>
      </c>
      <c r="D40">
        <v>100000</v>
      </c>
      <c r="E40" s="4">
        <f>C40-D40</f>
        <v>25000</v>
      </c>
      <c r="F40" s="4">
        <v>1000000</v>
      </c>
      <c r="G40" s="4">
        <f>(0.3/12)*F40</f>
        <v>24999.999999999996</v>
      </c>
      <c r="H40" s="4">
        <v>0</v>
      </c>
      <c r="I40" s="4">
        <f>E40</f>
        <v>25000</v>
      </c>
      <c r="J40">
        <v>0</v>
      </c>
      <c r="K40">
        <v>0</v>
      </c>
      <c r="M40">
        <v>0</v>
      </c>
      <c r="N40" s="15">
        <f t="shared" ref="N40:N103" si="5">J40-K40</f>
        <v>0</v>
      </c>
    </row>
    <row r="41" spans="1:14" x14ac:dyDescent="0.3">
      <c r="A41" s="3">
        <v>45261</v>
      </c>
      <c r="B41">
        <v>125000</v>
      </c>
      <c r="C41" s="4">
        <f>C40*(1+$J$16)</f>
        <v>125781.25000000001</v>
      </c>
      <c r="D41">
        <v>100000</v>
      </c>
      <c r="E41" s="4">
        <f>C41-D41</f>
        <v>25781.250000000015</v>
      </c>
      <c r="F41" s="4">
        <f>F40-H40</f>
        <v>1000000</v>
      </c>
      <c r="G41" s="4">
        <f>(0.3/12)*F41</f>
        <v>24999.999999999996</v>
      </c>
      <c r="H41" s="4">
        <f>I41-G41</f>
        <v>781.25000000001819</v>
      </c>
      <c r="I41" s="4">
        <f>E41</f>
        <v>25781.250000000015</v>
      </c>
      <c r="J41">
        <v>0</v>
      </c>
      <c r="K41">
        <v>0</v>
      </c>
      <c r="M41">
        <v>0</v>
      </c>
      <c r="N41" s="15">
        <f t="shared" si="5"/>
        <v>0</v>
      </c>
    </row>
    <row r="42" spans="1:14" x14ac:dyDescent="0.3">
      <c r="A42" s="3">
        <v>45292</v>
      </c>
      <c r="B42">
        <v>125000</v>
      </c>
      <c r="C42" s="4">
        <f>C41*(1+$J$17)</f>
        <v>126514.97395833336</v>
      </c>
      <c r="D42">
        <v>100000</v>
      </c>
      <c r="E42" s="4">
        <f>C42-D42</f>
        <v>26514.973958333358</v>
      </c>
      <c r="F42" s="4">
        <f t="shared" ref="F42:F54" si="6">F41-H41</f>
        <v>999218.75</v>
      </c>
      <c r="G42" s="4">
        <f t="shared" ref="G42:G55" si="7">(0.3/12)*F42</f>
        <v>24980.468749999996</v>
      </c>
      <c r="H42" s="4">
        <f t="shared" ref="H42:H55" si="8">I42-G42</f>
        <v>1534.5052083333612</v>
      </c>
      <c r="I42" s="4">
        <f t="shared" ref="I42:I50" si="9">E42</f>
        <v>26514.973958333358</v>
      </c>
      <c r="J42">
        <v>0</v>
      </c>
      <c r="K42">
        <v>0</v>
      </c>
      <c r="M42">
        <v>0</v>
      </c>
      <c r="N42" s="15">
        <f t="shared" si="5"/>
        <v>0</v>
      </c>
    </row>
    <row r="43" spans="1:14" x14ac:dyDescent="0.3">
      <c r="A43" s="3">
        <v>45323</v>
      </c>
      <c r="B43">
        <v>125000</v>
      </c>
      <c r="C43" s="4">
        <f>C42*(1+$J$17)</f>
        <v>127252.97797309031</v>
      </c>
      <c r="D43">
        <v>100000</v>
      </c>
      <c r="E43" s="4">
        <f t="shared" ref="E43:E105" si="10">C43-D43</f>
        <v>27252.97797309031</v>
      </c>
      <c r="F43" s="4">
        <f t="shared" si="6"/>
        <v>997684.24479166663</v>
      </c>
      <c r="G43" s="4">
        <f t="shared" si="7"/>
        <v>24942.106119791664</v>
      </c>
      <c r="H43" s="4">
        <f t="shared" si="8"/>
        <v>2310.8718532986459</v>
      </c>
      <c r="I43" s="4">
        <f t="shared" si="9"/>
        <v>27252.97797309031</v>
      </c>
      <c r="J43">
        <v>0</v>
      </c>
      <c r="K43">
        <v>0</v>
      </c>
      <c r="M43">
        <v>0</v>
      </c>
      <c r="N43" s="15">
        <f t="shared" si="5"/>
        <v>0</v>
      </c>
    </row>
    <row r="44" spans="1:14" x14ac:dyDescent="0.3">
      <c r="A44" s="3">
        <v>45352</v>
      </c>
      <c r="B44">
        <v>125000</v>
      </c>
      <c r="C44" s="4">
        <f>C43*(1+$J$17)</f>
        <v>127995.28701126667</v>
      </c>
      <c r="D44">
        <v>100000</v>
      </c>
      <c r="E44" s="4">
        <f t="shared" si="10"/>
        <v>27995.287011266671</v>
      </c>
      <c r="F44" s="4">
        <f t="shared" si="6"/>
        <v>995373.372938368</v>
      </c>
      <c r="G44" s="4">
        <f t="shared" si="7"/>
        <v>24884.334323459199</v>
      </c>
      <c r="H44" s="4">
        <f t="shared" si="8"/>
        <v>3110.9526878074721</v>
      </c>
      <c r="I44" s="4">
        <f t="shared" si="9"/>
        <v>27995.287011266671</v>
      </c>
      <c r="J44">
        <v>0</v>
      </c>
      <c r="K44">
        <v>0</v>
      </c>
      <c r="M44">
        <v>0</v>
      </c>
      <c r="N44" s="15">
        <f t="shared" si="5"/>
        <v>0</v>
      </c>
    </row>
    <row r="45" spans="1:14" x14ac:dyDescent="0.3">
      <c r="A45" s="3">
        <v>45383</v>
      </c>
      <c r="B45">
        <v>125000</v>
      </c>
      <c r="C45" s="4">
        <f>C44*(1+$J$17)</f>
        <v>128741.92618549906</v>
      </c>
      <c r="D45">
        <v>100000</v>
      </c>
      <c r="E45" s="4">
        <f t="shared" si="10"/>
        <v>28741.926185499062</v>
      </c>
      <c r="F45" s="4">
        <f t="shared" si="6"/>
        <v>992262.42025056051</v>
      </c>
      <c r="G45" s="4">
        <f t="shared" si="7"/>
        <v>24806.56050626401</v>
      </c>
      <c r="H45" s="4">
        <f t="shared" si="8"/>
        <v>3935.3656792350521</v>
      </c>
      <c r="I45" s="4">
        <f t="shared" si="9"/>
        <v>28741.926185499062</v>
      </c>
      <c r="J45">
        <v>0</v>
      </c>
      <c r="K45">
        <v>0</v>
      </c>
      <c r="M45">
        <v>0</v>
      </c>
      <c r="N45" s="15">
        <f t="shared" si="5"/>
        <v>0</v>
      </c>
    </row>
    <row r="46" spans="1:14" x14ac:dyDescent="0.3">
      <c r="A46" s="3">
        <v>45413</v>
      </c>
      <c r="B46">
        <v>125000</v>
      </c>
      <c r="C46" s="4">
        <f>C45*(1+$J$17)</f>
        <v>129492.92075491448</v>
      </c>
      <c r="E46" s="4">
        <f t="shared" si="10"/>
        <v>129492.92075491448</v>
      </c>
      <c r="F46" s="4">
        <f t="shared" si="6"/>
        <v>988327.05457132543</v>
      </c>
      <c r="G46" s="4">
        <f t="shared" si="7"/>
        <v>24708.176364283132</v>
      </c>
      <c r="H46" s="4">
        <f t="shared" si="8"/>
        <v>104784.74439063134</v>
      </c>
      <c r="I46" s="4">
        <f>E46</f>
        <v>129492.92075491448</v>
      </c>
      <c r="J46">
        <v>0</v>
      </c>
      <c r="K46">
        <v>0</v>
      </c>
      <c r="M46">
        <v>0</v>
      </c>
      <c r="N46" s="15">
        <f t="shared" si="5"/>
        <v>0</v>
      </c>
    </row>
    <row r="47" spans="1:14" x14ac:dyDescent="0.3">
      <c r="A47" s="3">
        <v>45444</v>
      </c>
      <c r="B47">
        <v>125000</v>
      </c>
      <c r="C47" s="4">
        <f>C46*(1+$J$17)</f>
        <v>130248.29612598481</v>
      </c>
      <c r="E47" s="4">
        <f t="shared" si="10"/>
        <v>130248.29612598481</v>
      </c>
      <c r="F47" s="4">
        <f>F46-H46</f>
        <v>883542.3101806941</v>
      </c>
      <c r="G47" s="4">
        <f t="shared" si="7"/>
        <v>22088.557754517351</v>
      </c>
      <c r="H47" s="4">
        <f t="shared" si="8"/>
        <v>108159.73837146745</v>
      </c>
      <c r="I47" s="4">
        <f t="shared" si="9"/>
        <v>130248.29612598481</v>
      </c>
      <c r="J47">
        <v>0</v>
      </c>
      <c r="K47">
        <v>0</v>
      </c>
      <c r="M47">
        <v>0</v>
      </c>
      <c r="N47" s="15">
        <f t="shared" si="5"/>
        <v>0</v>
      </c>
    </row>
    <row r="48" spans="1:14" x14ac:dyDescent="0.3">
      <c r="A48" s="3">
        <v>45474</v>
      </c>
      <c r="B48">
        <v>125000</v>
      </c>
      <c r="C48" s="4">
        <f>C47*(1+$J$17)</f>
        <v>131008.07785338639</v>
      </c>
      <c r="E48" s="4">
        <f t="shared" si="10"/>
        <v>131008.07785338639</v>
      </c>
      <c r="F48" s="4">
        <f t="shared" si="6"/>
        <v>775382.57180922665</v>
      </c>
      <c r="G48" s="4">
        <f t="shared" si="7"/>
        <v>19384.564295230666</v>
      </c>
      <c r="H48" s="4">
        <f t="shared" si="8"/>
        <v>111623.51355815573</v>
      </c>
      <c r="I48" s="4">
        <f>E48</f>
        <v>131008.07785338639</v>
      </c>
      <c r="J48">
        <v>0</v>
      </c>
      <c r="K48">
        <v>0</v>
      </c>
      <c r="M48">
        <v>0</v>
      </c>
      <c r="N48" s="15">
        <f t="shared" si="5"/>
        <v>0</v>
      </c>
    </row>
    <row r="49" spans="1:14" x14ac:dyDescent="0.3">
      <c r="A49" s="3">
        <v>45505</v>
      </c>
      <c r="B49">
        <v>125000</v>
      </c>
      <c r="C49" s="4">
        <f>C48*(1+$J$17)</f>
        <v>131772.29164086448</v>
      </c>
      <c r="E49" s="4">
        <f t="shared" si="10"/>
        <v>131772.29164086448</v>
      </c>
      <c r="F49" s="4">
        <f t="shared" si="6"/>
        <v>663759.05825107091</v>
      </c>
      <c r="G49" s="4">
        <f t="shared" si="7"/>
        <v>16593.97645627677</v>
      </c>
      <c r="H49" s="4">
        <f t="shared" si="8"/>
        <v>115178.31518458771</v>
      </c>
      <c r="I49" s="4">
        <f t="shared" si="9"/>
        <v>131772.29164086448</v>
      </c>
      <c r="J49">
        <v>0</v>
      </c>
      <c r="K49">
        <v>0</v>
      </c>
      <c r="M49">
        <v>0</v>
      </c>
      <c r="N49" s="15">
        <f t="shared" si="5"/>
        <v>0</v>
      </c>
    </row>
    <row r="50" spans="1:14" x14ac:dyDescent="0.3">
      <c r="A50" s="13">
        <v>45536</v>
      </c>
      <c r="B50" s="12">
        <v>125000</v>
      </c>
      <c r="C50" s="14">
        <f>C49*(1+$J$17)</f>
        <v>132540.96334210286</v>
      </c>
      <c r="D50" s="12"/>
      <c r="E50" s="14">
        <f t="shared" si="10"/>
        <v>132540.96334210286</v>
      </c>
      <c r="F50" s="14">
        <f>F49-H49</f>
        <v>548580.74306648318</v>
      </c>
      <c r="G50" s="14">
        <f t="shared" si="7"/>
        <v>13714.518576662078</v>
      </c>
      <c r="H50" s="14">
        <f t="shared" si="8"/>
        <v>118826.44476544077</v>
      </c>
      <c r="I50" s="14">
        <f t="shared" si="9"/>
        <v>132540.96334210286</v>
      </c>
      <c r="J50" s="12">
        <v>0</v>
      </c>
      <c r="K50" s="11">
        <v>0</v>
      </c>
      <c r="L50" s="12" t="s">
        <v>30</v>
      </c>
      <c r="M50" s="24">
        <v>600000</v>
      </c>
      <c r="N50" s="21">
        <f t="shared" si="5"/>
        <v>0</v>
      </c>
    </row>
    <row r="51" spans="1:14" x14ac:dyDescent="0.3">
      <c r="A51" s="3">
        <v>45566</v>
      </c>
      <c r="B51">
        <v>125000</v>
      </c>
      <c r="C51" s="4">
        <f>C50*(1+$J$17)</f>
        <v>133314.11896159846</v>
      </c>
      <c r="E51" s="4">
        <f t="shared" si="10"/>
        <v>133314.11896159846</v>
      </c>
      <c r="F51" s="4">
        <f t="shared" si="6"/>
        <v>429754.29830104241</v>
      </c>
      <c r="G51" s="4">
        <f t="shared" si="7"/>
        <v>10743.857457526059</v>
      </c>
      <c r="H51" s="4">
        <f t="shared" si="8"/>
        <v>118620.2615040724</v>
      </c>
      <c r="I51" s="4">
        <f>E51-J51</f>
        <v>129364.11896159846</v>
      </c>
      <c r="J51" s="10">
        <f>K51</f>
        <v>3950</v>
      </c>
      <c r="K51" s="10">
        <f>M51*$B$28</f>
        <v>3950</v>
      </c>
      <c r="M51" s="22">
        <v>600000</v>
      </c>
      <c r="N51" s="15">
        <f t="shared" si="5"/>
        <v>0</v>
      </c>
    </row>
    <row r="52" spans="1:14" x14ac:dyDescent="0.3">
      <c r="A52" s="3">
        <v>45597</v>
      </c>
      <c r="B52">
        <v>125000</v>
      </c>
      <c r="C52" s="4">
        <f>C51*(1+$J$17)</f>
        <v>134091.78465554112</v>
      </c>
      <c r="E52" s="4">
        <f t="shared" si="10"/>
        <v>134091.78465554112</v>
      </c>
      <c r="F52" s="4">
        <f t="shared" si="6"/>
        <v>311134.03679697</v>
      </c>
      <c r="G52" s="4">
        <f t="shared" si="7"/>
        <v>7778.350919924249</v>
      </c>
      <c r="H52" s="4">
        <f>I52-G52</f>
        <v>122363.43373561687</v>
      </c>
      <c r="I52" s="4">
        <f t="shared" ref="I52:I53" si="11">E52-J52</f>
        <v>130141.78465554112</v>
      </c>
      <c r="J52" s="10">
        <f t="shared" ref="J52:J53" si="12">K52</f>
        <v>3950</v>
      </c>
      <c r="K52" s="10">
        <f>M52*$B$28</f>
        <v>3950</v>
      </c>
      <c r="M52" s="22">
        <v>600000</v>
      </c>
      <c r="N52" s="15">
        <f t="shared" si="5"/>
        <v>0</v>
      </c>
    </row>
    <row r="53" spans="1:14" x14ac:dyDescent="0.3">
      <c r="A53" s="3">
        <v>45627</v>
      </c>
      <c r="B53">
        <v>125000</v>
      </c>
      <c r="C53" s="4">
        <f>C52*(1+$J$17)</f>
        <v>134873.98673269845</v>
      </c>
      <c r="E53" s="4">
        <f t="shared" si="10"/>
        <v>134873.98673269845</v>
      </c>
      <c r="F53" s="4">
        <f t="shared" si="6"/>
        <v>188770.60306135315</v>
      </c>
      <c r="G53" s="4">
        <f t="shared" si="7"/>
        <v>4719.2650765338285</v>
      </c>
      <c r="H53" s="4">
        <f t="shared" si="8"/>
        <v>126204.72165616462</v>
      </c>
      <c r="I53" s="4">
        <f t="shared" si="11"/>
        <v>130923.98673269845</v>
      </c>
      <c r="J53" s="10">
        <f t="shared" si="12"/>
        <v>3950</v>
      </c>
      <c r="K53" s="10">
        <f>M53*$B$28</f>
        <v>3950</v>
      </c>
      <c r="M53" s="22">
        <v>600000</v>
      </c>
      <c r="N53" s="15">
        <f t="shared" si="5"/>
        <v>0</v>
      </c>
    </row>
    <row r="54" spans="1:14" x14ac:dyDescent="0.3">
      <c r="A54" s="16">
        <v>45658</v>
      </c>
      <c r="B54" s="17">
        <v>125000</v>
      </c>
      <c r="C54" s="18">
        <f>C53*(1+$J$18)</f>
        <v>135604.55416083391</v>
      </c>
      <c r="D54" s="17"/>
      <c r="E54" s="18">
        <f t="shared" si="10"/>
        <v>135604.55416083391</v>
      </c>
      <c r="F54" s="18">
        <f t="shared" si="6"/>
        <v>62565.881405188527</v>
      </c>
      <c r="G54" s="18">
        <f t="shared" si="7"/>
        <v>1564.147035129713</v>
      </c>
      <c r="H54" s="18">
        <f>F54</f>
        <v>62565.881405188527</v>
      </c>
      <c r="I54" s="18">
        <f>G54+H54</f>
        <v>64130.028440318238</v>
      </c>
      <c r="J54" s="19">
        <f>E54-I54</f>
        <v>71474.525720515667</v>
      </c>
      <c r="K54" s="19">
        <f>M54*$B$28</f>
        <v>3950</v>
      </c>
      <c r="L54" s="17"/>
      <c r="M54" s="25">
        <v>600000</v>
      </c>
      <c r="N54" s="20">
        <f>J54-K54</f>
        <v>67524.525720515667</v>
      </c>
    </row>
    <row r="55" spans="1:14" x14ac:dyDescent="0.3">
      <c r="A55" s="3">
        <v>45689</v>
      </c>
      <c r="B55">
        <v>125000</v>
      </c>
      <c r="C55" s="4">
        <f>C54*(1+$J$18)</f>
        <v>136339.0788292051</v>
      </c>
      <c r="E55" s="4">
        <f t="shared" si="10"/>
        <v>136339.0788292051</v>
      </c>
      <c r="F55" s="4">
        <v>0</v>
      </c>
      <c r="G55" s="4">
        <f t="shared" si="7"/>
        <v>0</v>
      </c>
      <c r="H55" s="4">
        <f t="shared" si="8"/>
        <v>0</v>
      </c>
      <c r="I55" s="4">
        <v>0</v>
      </c>
      <c r="J55" s="10">
        <f>E55-I55</f>
        <v>136339.0788292051</v>
      </c>
      <c r="K55" s="10">
        <f>M55*$B$28</f>
        <v>3950</v>
      </c>
      <c r="M55" s="22">
        <v>600000</v>
      </c>
      <c r="N55" s="15">
        <f t="shared" si="5"/>
        <v>132389.0788292051</v>
      </c>
    </row>
    <row r="56" spans="1:14" x14ac:dyDescent="0.3">
      <c r="A56" s="3">
        <v>45717</v>
      </c>
      <c r="B56">
        <v>125000</v>
      </c>
      <c r="C56" s="4">
        <f>C55*(1+$J$18)</f>
        <v>137077.5821728633</v>
      </c>
      <c r="E56" s="4">
        <f t="shared" si="10"/>
        <v>137077.5821728633</v>
      </c>
      <c r="F56" s="4"/>
      <c r="G56" s="4"/>
      <c r="H56" s="4"/>
      <c r="I56" s="4"/>
      <c r="J56" s="10">
        <f>E56-I56</f>
        <v>137077.5821728633</v>
      </c>
      <c r="K56" s="10">
        <f>M56*$B$28</f>
        <v>3950</v>
      </c>
      <c r="M56" s="22">
        <v>600000</v>
      </c>
      <c r="N56" s="15">
        <f>J56-K56</f>
        <v>133127.5821728633</v>
      </c>
    </row>
    <row r="57" spans="1:14" x14ac:dyDescent="0.3">
      <c r="A57" s="3">
        <v>45748</v>
      </c>
      <c r="B57">
        <v>125000</v>
      </c>
      <c r="C57" s="4">
        <f>C56*(1+$J$18)</f>
        <v>137820.0857429663</v>
      </c>
      <c r="E57" s="4">
        <f t="shared" si="10"/>
        <v>137820.0857429663</v>
      </c>
      <c r="F57" s="4"/>
      <c r="G57" s="4"/>
      <c r="H57" s="4"/>
      <c r="I57" s="4"/>
      <c r="J57" s="10">
        <f>E57-I57</f>
        <v>137820.0857429663</v>
      </c>
      <c r="K57" s="10">
        <f>M57*$B$28</f>
        <v>3950</v>
      </c>
      <c r="M57" s="22">
        <v>600000</v>
      </c>
      <c r="N57" s="15">
        <f>J57-K57</f>
        <v>133870.0857429663</v>
      </c>
    </row>
    <row r="58" spans="1:14" x14ac:dyDescent="0.3">
      <c r="A58" s="3">
        <v>45778</v>
      </c>
      <c r="B58">
        <v>125000</v>
      </c>
      <c r="C58" s="4">
        <f>C57*(1+$J$18)</f>
        <v>138566.61120740738</v>
      </c>
      <c r="E58" s="4">
        <f t="shared" si="10"/>
        <v>138566.61120740738</v>
      </c>
      <c r="F58" s="4"/>
      <c r="G58" s="4"/>
      <c r="H58" s="4"/>
      <c r="I58" s="4"/>
      <c r="J58" s="10">
        <f t="shared" ref="J58:J121" si="13">E58</f>
        <v>138566.61120740738</v>
      </c>
      <c r="K58" s="10">
        <f>M58*$B$28</f>
        <v>3950</v>
      </c>
      <c r="M58" s="22">
        <v>600000</v>
      </c>
      <c r="N58" s="15">
        <f t="shared" si="5"/>
        <v>134616.61120740738</v>
      </c>
    </row>
    <row r="59" spans="1:14" x14ac:dyDescent="0.3">
      <c r="A59" s="3">
        <v>45809</v>
      </c>
      <c r="B59">
        <v>125000</v>
      </c>
      <c r="C59" s="4">
        <f>C58*(1+$J$18)</f>
        <v>139317.18035144749</v>
      </c>
      <c r="E59" s="4">
        <f t="shared" si="10"/>
        <v>139317.18035144749</v>
      </c>
      <c r="F59" s="4"/>
      <c r="G59" s="4"/>
      <c r="H59" s="4"/>
      <c r="I59" s="4"/>
      <c r="J59" s="10">
        <f t="shared" si="13"/>
        <v>139317.18035144749</v>
      </c>
      <c r="K59" s="10">
        <f>M59*$B$28</f>
        <v>3950</v>
      </c>
      <c r="M59" s="22">
        <v>600000</v>
      </c>
      <c r="N59" s="15">
        <f t="shared" si="5"/>
        <v>135367.18035144749</v>
      </c>
    </row>
    <row r="60" spans="1:14" x14ac:dyDescent="0.3">
      <c r="A60" s="3">
        <v>45839</v>
      </c>
      <c r="B60">
        <v>125000</v>
      </c>
      <c r="C60" s="4">
        <f>C59*(1+$J$18)</f>
        <v>140071.81507835115</v>
      </c>
      <c r="E60" s="4">
        <f t="shared" si="10"/>
        <v>140071.81507835115</v>
      </c>
      <c r="F60" s="4"/>
      <c r="G60" s="4"/>
      <c r="H60" s="4"/>
      <c r="I60" s="4"/>
      <c r="J60" s="10">
        <f t="shared" si="13"/>
        <v>140071.81507835115</v>
      </c>
      <c r="K60" s="10">
        <f>M60*$B$28</f>
        <v>3950</v>
      </c>
      <c r="M60" s="22">
        <v>600000</v>
      </c>
      <c r="N60" s="15">
        <f t="shared" si="5"/>
        <v>136121.81507835115</v>
      </c>
    </row>
    <row r="61" spans="1:14" x14ac:dyDescent="0.3">
      <c r="A61" s="3">
        <v>45870</v>
      </c>
      <c r="B61">
        <v>125000</v>
      </c>
      <c r="C61" s="4">
        <f>C60*(1+$J$18)</f>
        <v>140830.53741002554</v>
      </c>
      <c r="E61" s="4">
        <f t="shared" si="10"/>
        <v>140830.53741002554</v>
      </c>
      <c r="F61" s="4"/>
      <c r="G61" s="4"/>
      <c r="H61" s="4"/>
      <c r="I61" s="4"/>
      <c r="J61" s="10">
        <f>E61</f>
        <v>140830.53741002554</v>
      </c>
      <c r="K61" s="10">
        <f>M61*$B$28</f>
        <v>3950</v>
      </c>
      <c r="M61" s="22">
        <v>600000</v>
      </c>
      <c r="N61" s="15">
        <f t="shared" si="5"/>
        <v>136880.53741002554</v>
      </c>
    </row>
    <row r="62" spans="1:14" x14ac:dyDescent="0.3">
      <c r="A62" s="3">
        <v>45901</v>
      </c>
      <c r="B62">
        <v>125000</v>
      </c>
      <c r="C62" s="4">
        <f>C61*(1+$J$18)</f>
        <v>141593.36948766318</v>
      </c>
      <c r="E62" s="4">
        <f t="shared" si="10"/>
        <v>141593.36948766318</v>
      </c>
      <c r="F62" s="4"/>
      <c r="G62" s="4"/>
      <c r="H62" s="4"/>
      <c r="I62" s="4"/>
      <c r="J62" s="10">
        <f t="shared" si="13"/>
        <v>141593.36948766318</v>
      </c>
      <c r="K62" s="10">
        <f>M62*$B$28</f>
        <v>8176.5</v>
      </c>
      <c r="M62" s="23">
        <f>$M$51+$B$17</f>
        <v>1242000</v>
      </c>
      <c r="N62" s="15">
        <f t="shared" si="5"/>
        <v>133416.86948766318</v>
      </c>
    </row>
    <row r="63" spans="1:14" x14ac:dyDescent="0.3">
      <c r="A63" s="3">
        <v>45931</v>
      </c>
      <c r="B63">
        <v>125000</v>
      </c>
      <c r="C63" s="4">
        <f>C62*(1+$J$18)</f>
        <v>142360.33357238802</v>
      </c>
      <c r="E63" s="4">
        <f t="shared" si="10"/>
        <v>142360.33357238802</v>
      </c>
      <c r="F63" s="4"/>
      <c r="G63" s="4"/>
      <c r="H63" s="4"/>
      <c r="I63" s="4"/>
      <c r="J63" s="10">
        <f t="shared" si="13"/>
        <v>142360.33357238802</v>
      </c>
      <c r="K63" s="10">
        <f>M63*$B$28</f>
        <v>8176.5</v>
      </c>
      <c r="M63" s="23">
        <f>$M$51+$B$17</f>
        <v>1242000</v>
      </c>
      <c r="N63" s="15">
        <f t="shared" si="5"/>
        <v>134183.83357238802</v>
      </c>
    </row>
    <row r="64" spans="1:14" x14ac:dyDescent="0.3">
      <c r="A64" s="3">
        <v>45962</v>
      </c>
      <c r="B64">
        <v>125000</v>
      </c>
      <c r="C64" s="4">
        <f>C63*(1+$J$18)</f>
        <v>143131.45204590511</v>
      </c>
      <c r="E64" s="4">
        <f t="shared" si="10"/>
        <v>143131.45204590511</v>
      </c>
      <c r="F64" s="4"/>
      <c r="G64" s="4"/>
      <c r="H64" s="4"/>
      <c r="I64" s="4"/>
      <c r="J64" s="10">
        <f t="shared" si="13"/>
        <v>143131.45204590511</v>
      </c>
      <c r="K64" s="10">
        <f>M64*$B$28</f>
        <v>8176.5</v>
      </c>
      <c r="M64" s="23">
        <f>$M$51+$B$17</f>
        <v>1242000</v>
      </c>
      <c r="N64" s="15">
        <f t="shared" si="5"/>
        <v>134954.95204590511</v>
      </c>
    </row>
    <row r="65" spans="1:14" x14ac:dyDescent="0.3">
      <c r="A65" s="3">
        <v>45992</v>
      </c>
      <c r="B65">
        <v>125000</v>
      </c>
      <c r="C65" s="4">
        <f>C64*(1+$J$18)</f>
        <v>143906.74741115377</v>
      </c>
      <c r="E65" s="4">
        <f t="shared" si="10"/>
        <v>143906.74741115377</v>
      </c>
      <c r="J65" s="10">
        <f t="shared" si="13"/>
        <v>143906.74741115377</v>
      </c>
      <c r="K65" s="10">
        <f>M65*$B$28</f>
        <v>8176.5</v>
      </c>
      <c r="M65" s="23">
        <f>$M$51+$B$17</f>
        <v>1242000</v>
      </c>
      <c r="N65" s="15">
        <f t="shared" si="5"/>
        <v>135730.24741115377</v>
      </c>
    </row>
    <row r="66" spans="1:14" x14ac:dyDescent="0.3">
      <c r="A66" s="3">
        <v>46023</v>
      </c>
      <c r="B66">
        <v>125000</v>
      </c>
      <c r="C66" s="4">
        <f>C65*(1+$J$19)</f>
        <v>144626.28114820953</v>
      </c>
      <c r="E66" s="4">
        <f t="shared" si="10"/>
        <v>144626.28114820953</v>
      </c>
      <c r="J66" s="10">
        <f t="shared" si="13"/>
        <v>144626.28114820953</v>
      </c>
      <c r="K66" s="10">
        <f>M66*$B$28</f>
        <v>8176.5</v>
      </c>
      <c r="M66" s="23">
        <f>$M$51+$B$17</f>
        <v>1242000</v>
      </c>
      <c r="N66" s="15">
        <f t="shared" si="5"/>
        <v>136449.78114820953</v>
      </c>
    </row>
    <row r="67" spans="1:14" x14ac:dyDescent="0.3">
      <c r="A67" s="3">
        <v>46054</v>
      </c>
      <c r="B67">
        <v>125000</v>
      </c>
      <c r="C67" s="4">
        <f>C66*(1+$J$19)</f>
        <v>145349.41255395056</v>
      </c>
      <c r="E67" s="4">
        <f t="shared" si="10"/>
        <v>145349.41255395056</v>
      </c>
      <c r="J67" s="10">
        <f t="shared" si="13"/>
        <v>145349.41255395056</v>
      </c>
      <c r="K67" s="10">
        <f>M67*$B$28</f>
        <v>8176.5</v>
      </c>
      <c r="M67" s="23">
        <f>$M$51+$B$17</f>
        <v>1242000</v>
      </c>
      <c r="N67" s="15">
        <f t="shared" si="5"/>
        <v>137172.91255395056</v>
      </c>
    </row>
    <row r="68" spans="1:14" x14ac:dyDescent="0.3">
      <c r="A68" s="3">
        <v>46082</v>
      </c>
      <c r="B68">
        <v>125000</v>
      </c>
      <c r="C68" s="4">
        <f>C67*(1+$J$19)</f>
        <v>146076.15961672031</v>
      </c>
      <c r="E68" s="4">
        <f t="shared" si="10"/>
        <v>146076.15961672031</v>
      </c>
      <c r="J68" s="10">
        <f t="shared" si="13"/>
        <v>146076.15961672031</v>
      </c>
      <c r="K68" s="10">
        <f>M68*$B$28</f>
        <v>8176.5</v>
      </c>
      <c r="M68" s="23">
        <f>$M$51+$B$17</f>
        <v>1242000</v>
      </c>
      <c r="N68" s="15">
        <f t="shared" si="5"/>
        <v>137899.65961672031</v>
      </c>
    </row>
    <row r="69" spans="1:14" x14ac:dyDescent="0.3">
      <c r="A69" s="3">
        <v>46113</v>
      </c>
      <c r="B69">
        <v>125000</v>
      </c>
      <c r="C69" s="4">
        <f>C68*(1+$J$19)</f>
        <v>146806.54041480389</v>
      </c>
      <c r="E69" s="4">
        <f t="shared" si="10"/>
        <v>146806.54041480389</v>
      </c>
      <c r="J69" s="10">
        <f t="shared" si="13"/>
        <v>146806.54041480389</v>
      </c>
      <c r="K69" s="10">
        <f>M69*$B$28</f>
        <v>8176.5</v>
      </c>
      <c r="M69" s="23">
        <f>$M$51+$B$17</f>
        <v>1242000</v>
      </c>
      <c r="N69" s="15">
        <f t="shared" si="5"/>
        <v>138630.04041480389</v>
      </c>
    </row>
    <row r="70" spans="1:14" x14ac:dyDescent="0.3">
      <c r="A70" s="3">
        <v>46143</v>
      </c>
      <c r="B70">
        <v>125000</v>
      </c>
      <c r="C70" s="4">
        <f>C69*(1+$J$19)</f>
        <v>147540.5731168779</v>
      </c>
      <c r="E70" s="4">
        <f t="shared" si="10"/>
        <v>147540.5731168779</v>
      </c>
      <c r="J70" s="10">
        <f t="shared" si="13"/>
        <v>147540.5731168779</v>
      </c>
      <c r="K70" s="10">
        <f>M70*$B$28</f>
        <v>8176.5</v>
      </c>
      <c r="M70" s="23">
        <f>$M$51+$B$17</f>
        <v>1242000</v>
      </c>
      <c r="N70" s="15">
        <f t="shared" si="5"/>
        <v>139364.0731168779</v>
      </c>
    </row>
    <row r="71" spans="1:14" x14ac:dyDescent="0.3">
      <c r="A71" s="3">
        <v>46174</v>
      </c>
      <c r="B71">
        <v>125000</v>
      </c>
      <c r="C71" s="4">
        <f>C70*(1+$J$19)</f>
        <v>148278.27598246228</v>
      </c>
      <c r="E71" s="4">
        <f t="shared" si="10"/>
        <v>148278.27598246228</v>
      </c>
      <c r="J71" s="10">
        <f t="shared" si="13"/>
        <v>148278.27598246228</v>
      </c>
      <c r="K71" s="10">
        <f>M71*$B$28</f>
        <v>8176.5</v>
      </c>
      <c r="M71" s="23">
        <f>$M$51+$B$17</f>
        <v>1242000</v>
      </c>
      <c r="N71" s="15">
        <f t="shared" si="5"/>
        <v>140101.77598246228</v>
      </c>
    </row>
    <row r="72" spans="1:14" x14ac:dyDescent="0.3">
      <c r="A72" s="3">
        <v>46204</v>
      </c>
      <c r="B72">
        <v>125000</v>
      </c>
      <c r="C72" s="4">
        <f>C71*(1+$J$19)</f>
        <v>149019.66736237457</v>
      </c>
      <c r="E72" s="4">
        <f t="shared" si="10"/>
        <v>149019.66736237457</v>
      </c>
      <c r="J72" s="10">
        <f t="shared" si="13"/>
        <v>149019.66736237457</v>
      </c>
      <c r="K72" s="10">
        <f>M72*$B$28</f>
        <v>8176.5</v>
      </c>
      <c r="M72" s="23">
        <f>$M$51+$B$17</f>
        <v>1242000</v>
      </c>
      <c r="N72" s="15">
        <f t="shared" si="5"/>
        <v>140843.16736237457</v>
      </c>
    </row>
    <row r="73" spans="1:14" x14ac:dyDescent="0.3">
      <c r="A73" s="3">
        <v>46235</v>
      </c>
      <c r="B73">
        <v>125000</v>
      </c>
      <c r="C73" s="4">
        <f>C72*(1+$J$19)</f>
        <v>149764.76569918642</v>
      </c>
      <c r="E73" s="4">
        <f t="shared" si="10"/>
        <v>149764.76569918642</v>
      </c>
      <c r="J73" s="10">
        <f t="shared" si="13"/>
        <v>149764.76569918642</v>
      </c>
      <c r="K73" s="10">
        <f>M73*$B$28</f>
        <v>8176.5</v>
      </c>
      <c r="M73" s="23">
        <f>$M$51+$B$17</f>
        <v>1242000</v>
      </c>
      <c r="N73" s="15">
        <f t="shared" si="5"/>
        <v>141588.26569918642</v>
      </c>
    </row>
    <row r="74" spans="1:14" x14ac:dyDescent="0.3">
      <c r="A74" s="3">
        <v>46266</v>
      </c>
      <c r="B74">
        <v>125000</v>
      </c>
      <c r="C74" s="4">
        <f>C73*(1+$J$19)</f>
        <v>150513.58952768234</v>
      </c>
      <c r="E74" s="4">
        <f t="shared" si="10"/>
        <v>150513.58952768234</v>
      </c>
      <c r="J74" s="10">
        <f t="shared" si="13"/>
        <v>150513.58952768234</v>
      </c>
      <c r="K74" s="10">
        <f>M74*$B$28</f>
        <v>12677.7225</v>
      </c>
      <c r="M74" s="23">
        <f>$M$73+B$18</f>
        <v>1925730</v>
      </c>
      <c r="N74" s="15">
        <f t="shared" si="5"/>
        <v>137835.86702768234</v>
      </c>
    </row>
    <row r="75" spans="1:14" x14ac:dyDescent="0.3">
      <c r="A75" s="3">
        <v>46296</v>
      </c>
      <c r="B75">
        <v>125000</v>
      </c>
      <c r="C75" s="4">
        <f>C74*(1+$J$19)</f>
        <v>151266.15747532074</v>
      </c>
      <c r="E75" s="4">
        <f t="shared" si="10"/>
        <v>151266.15747532074</v>
      </c>
      <c r="J75" s="10">
        <f t="shared" si="13"/>
        <v>151266.15747532074</v>
      </c>
      <c r="K75" s="10">
        <f>M75*$B$28</f>
        <v>12677.7225</v>
      </c>
      <c r="M75" s="23">
        <f>$M$73+B$18</f>
        <v>1925730</v>
      </c>
      <c r="N75" s="15">
        <f t="shared" si="5"/>
        <v>138588.43497532074</v>
      </c>
    </row>
    <row r="76" spans="1:14" x14ac:dyDescent="0.3">
      <c r="A76" s="3">
        <v>46327</v>
      </c>
      <c r="B76">
        <v>125000</v>
      </c>
      <c r="C76" s="4">
        <f>C75*(1+$J$19)</f>
        <v>152022.48826269733</v>
      </c>
      <c r="E76" s="4">
        <f t="shared" si="10"/>
        <v>152022.48826269733</v>
      </c>
      <c r="J76" s="10">
        <f t="shared" si="13"/>
        <v>152022.48826269733</v>
      </c>
      <c r="K76" s="10">
        <f>M76*$B$28</f>
        <v>12677.7225</v>
      </c>
      <c r="M76" s="23">
        <f>$M$73+B$18</f>
        <v>1925730</v>
      </c>
      <c r="N76" s="15">
        <f t="shared" si="5"/>
        <v>139344.76576269732</v>
      </c>
    </row>
    <row r="77" spans="1:14" x14ac:dyDescent="0.3">
      <c r="A77" s="3">
        <v>46357</v>
      </c>
      <c r="B77">
        <v>125000</v>
      </c>
      <c r="C77" s="4">
        <f>C76*(1+$J$19)</f>
        <v>152782.60070401081</v>
      </c>
      <c r="E77" s="4">
        <f t="shared" si="10"/>
        <v>152782.60070401081</v>
      </c>
      <c r="J77" s="10">
        <f t="shared" si="13"/>
        <v>152782.60070401081</v>
      </c>
      <c r="K77" s="10">
        <f>M77*$B$28</f>
        <v>12677.7225</v>
      </c>
      <c r="M77" s="23">
        <f>$M$73+B$18</f>
        <v>1925730</v>
      </c>
      <c r="N77" s="15">
        <f t="shared" si="5"/>
        <v>140104.87820401081</v>
      </c>
    </row>
    <row r="78" spans="1:14" x14ac:dyDescent="0.3">
      <c r="A78" s="3">
        <v>46388</v>
      </c>
      <c r="B78">
        <v>125000</v>
      </c>
      <c r="C78" s="4">
        <f>C77*(1+$J$20)</f>
        <v>153482.85429057086</v>
      </c>
      <c r="E78" s="4">
        <f t="shared" si="10"/>
        <v>153482.85429057086</v>
      </c>
      <c r="J78" s="10">
        <f t="shared" si="13"/>
        <v>153482.85429057086</v>
      </c>
      <c r="K78" s="10">
        <f>M78*$B$28</f>
        <v>12677.7225</v>
      </c>
      <c r="M78" s="23">
        <f>$M$73+B$18</f>
        <v>1925730</v>
      </c>
      <c r="N78" s="15">
        <f t="shared" si="5"/>
        <v>140805.13179057086</v>
      </c>
    </row>
    <row r="79" spans="1:14" x14ac:dyDescent="0.3">
      <c r="A79" s="3">
        <v>46419</v>
      </c>
      <c r="B79">
        <v>125000</v>
      </c>
      <c r="C79" s="4">
        <f>C78*(1+$J$20)</f>
        <v>154186.317372736</v>
      </c>
      <c r="E79" s="4">
        <f t="shared" si="10"/>
        <v>154186.317372736</v>
      </c>
      <c r="J79" s="10">
        <f t="shared" si="13"/>
        <v>154186.317372736</v>
      </c>
      <c r="K79" s="10">
        <f>M79*$B$28</f>
        <v>12677.7225</v>
      </c>
      <c r="M79" s="23">
        <f>$M$73+B$18</f>
        <v>1925730</v>
      </c>
      <c r="N79" s="15">
        <f t="shared" si="5"/>
        <v>141508.59487273599</v>
      </c>
    </row>
    <row r="80" spans="1:14" x14ac:dyDescent="0.3">
      <c r="A80" s="3">
        <v>46447</v>
      </c>
      <c r="B80">
        <v>125000</v>
      </c>
      <c r="C80" s="4">
        <f>C79*(1+$J$20)</f>
        <v>154893.00466069437</v>
      </c>
      <c r="E80" s="4">
        <f t="shared" si="10"/>
        <v>154893.00466069437</v>
      </c>
      <c r="J80" s="10">
        <f t="shared" si="13"/>
        <v>154893.00466069437</v>
      </c>
      <c r="K80" s="10">
        <f>M80*$B$28</f>
        <v>12677.7225</v>
      </c>
      <c r="M80" s="23">
        <f>$M$73+B$18</f>
        <v>1925730</v>
      </c>
      <c r="N80" s="15">
        <f t="shared" si="5"/>
        <v>142215.28216069436</v>
      </c>
    </row>
    <row r="81" spans="1:14" x14ac:dyDescent="0.3">
      <c r="A81" s="3">
        <v>46478</v>
      </c>
      <c r="B81">
        <v>125000</v>
      </c>
      <c r="C81" s="4">
        <f>C80*(1+$J$20)</f>
        <v>155602.9309320559</v>
      </c>
      <c r="E81" s="4">
        <f t="shared" si="10"/>
        <v>155602.9309320559</v>
      </c>
      <c r="J81" s="10">
        <f t="shared" si="13"/>
        <v>155602.9309320559</v>
      </c>
      <c r="K81" s="10">
        <f>M81*$B$28</f>
        <v>12677.7225</v>
      </c>
      <c r="M81" s="23">
        <f>$M$73+B$18</f>
        <v>1925730</v>
      </c>
      <c r="N81" s="15">
        <f t="shared" si="5"/>
        <v>142925.20843205589</v>
      </c>
    </row>
    <row r="82" spans="1:14" x14ac:dyDescent="0.3">
      <c r="A82" s="3">
        <v>46508</v>
      </c>
      <c r="B82">
        <v>125000</v>
      </c>
      <c r="C82" s="4">
        <f>C81*(1+$J$20)</f>
        <v>156316.11103216116</v>
      </c>
      <c r="E82" s="4">
        <f t="shared" si="10"/>
        <v>156316.11103216116</v>
      </c>
      <c r="J82" s="10">
        <f t="shared" si="13"/>
        <v>156316.11103216116</v>
      </c>
      <c r="K82" s="10">
        <f>M82*$B$28</f>
        <v>12677.7225</v>
      </c>
      <c r="M82" s="23">
        <f>$M$73+B$18</f>
        <v>1925730</v>
      </c>
      <c r="N82" s="15">
        <f t="shared" si="5"/>
        <v>143638.38853216116</v>
      </c>
    </row>
    <row r="83" spans="1:14" x14ac:dyDescent="0.3">
      <c r="A83" s="3">
        <v>46539</v>
      </c>
      <c r="B83">
        <v>125000</v>
      </c>
      <c r="C83" s="4">
        <f>C82*(1+$J$20)</f>
        <v>157032.55987439191</v>
      </c>
      <c r="E83" s="4">
        <f t="shared" si="10"/>
        <v>157032.55987439191</v>
      </c>
      <c r="J83" s="10">
        <f t="shared" si="13"/>
        <v>157032.55987439191</v>
      </c>
      <c r="K83" s="10">
        <f>M83*$B$28</f>
        <v>12677.7225</v>
      </c>
      <c r="M83" s="23">
        <f>$M$73+B$18</f>
        <v>1925730</v>
      </c>
      <c r="N83" s="15">
        <f t="shared" si="5"/>
        <v>144354.83737439191</v>
      </c>
    </row>
    <row r="84" spans="1:14" x14ac:dyDescent="0.3">
      <c r="A84" s="3">
        <v>46569</v>
      </c>
      <c r="B84">
        <v>125000</v>
      </c>
      <c r="C84" s="4">
        <f>C83*(1+$J$20)</f>
        <v>157752.29244048288</v>
      </c>
      <c r="E84" s="4">
        <f t="shared" si="10"/>
        <v>157752.29244048288</v>
      </c>
      <c r="J84" s="10">
        <f t="shared" si="13"/>
        <v>157752.29244048288</v>
      </c>
      <c r="K84" s="10">
        <f>M84*$B$28</f>
        <v>12677.7225</v>
      </c>
      <c r="M84" s="23">
        <f>$M$73+B$18</f>
        <v>1925730</v>
      </c>
      <c r="N84" s="15">
        <f t="shared" si="5"/>
        <v>145074.56994048288</v>
      </c>
    </row>
    <row r="85" spans="1:14" x14ac:dyDescent="0.3">
      <c r="A85" s="3">
        <v>46600</v>
      </c>
      <c r="B85">
        <v>125000</v>
      </c>
      <c r="C85" s="4">
        <f>C84*(1+$J$20)</f>
        <v>158475.32378083511</v>
      </c>
      <c r="E85" s="4">
        <f t="shared" si="10"/>
        <v>158475.32378083511</v>
      </c>
      <c r="J85" s="10">
        <f t="shared" si="13"/>
        <v>158475.32378083511</v>
      </c>
      <c r="K85" s="10">
        <f>M85*$B$28</f>
        <v>12677.7225</v>
      </c>
      <c r="M85" s="23">
        <f>$M$73+B$18</f>
        <v>1925730</v>
      </c>
      <c r="N85" s="15">
        <f t="shared" si="5"/>
        <v>145797.60128083511</v>
      </c>
    </row>
    <row r="86" spans="1:14" x14ac:dyDescent="0.3">
      <c r="A86" s="3">
        <v>46631</v>
      </c>
      <c r="B86">
        <v>125000</v>
      </c>
      <c r="C86" s="4">
        <f>C85*(1+$J$20)</f>
        <v>159201.66901483061</v>
      </c>
      <c r="E86" s="4">
        <f t="shared" si="10"/>
        <v>159201.66901483061</v>
      </c>
      <c r="J86" s="10">
        <f t="shared" si="13"/>
        <v>159201.66901483061</v>
      </c>
      <c r="K86" s="10">
        <f>M86*$B$28</f>
        <v>17449.018349999998</v>
      </c>
      <c r="M86" s="23">
        <f>$M$85+$B$19</f>
        <v>2650483.7999999998</v>
      </c>
      <c r="N86" s="15">
        <f t="shared" si="5"/>
        <v>141752.65066483061</v>
      </c>
    </row>
    <row r="87" spans="1:14" x14ac:dyDescent="0.3">
      <c r="A87" s="3">
        <v>46661</v>
      </c>
      <c r="B87">
        <v>125000</v>
      </c>
      <c r="C87" s="4">
        <f>C86*(1+$J$20)</f>
        <v>159931.34333114859</v>
      </c>
      <c r="E87" s="4">
        <f t="shared" si="10"/>
        <v>159931.34333114859</v>
      </c>
      <c r="J87" s="10">
        <f t="shared" si="13"/>
        <v>159931.34333114859</v>
      </c>
      <c r="K87" s="10">
        <f>M87*$B$28</f>
        <v>17449.018349999998</v>
      </c>
      <c r="M87" s="23">
        <f>$M$85+$B$19</f>
        <v>2650483.7999999998</v>
      </c>
      <c r="N87" s="15">
        <f t="shared" si="5"/>
        <v>142482.32498114859</v>
      </c>
    </row>
    <row r="88" spans="1:14" x14ac:dyDescent="0.3">
      <c r="A88" s="3">
        <v>46692</v>
      </c>
      <c r="B88">
        <v>125000</v>
      </c>
      <c r="C88" s="4">
        <f>C87*(1+$J$20)</f>
        <v>160664.36198808302</v>
      </c>
      <c r="E88" s="4">
        <f t="shared" si="10"/>
        <v>160664.36198808302</v>
      </c>
      <c r="J88" s="10">
        <f t="shared" si="13"/>
        <v>160664.36198808302</v>
      </c>
      <c r="K88" s="10">
        <f>M88*$B$28</f>
        <v>17449.018349999998</v>
      </c>
      <c r="M88" s="23">
        <f>$M$85+$B$19</f>
        <v>2650483.7999999998</v>
      </c>
      <c r="N88" s="15">
        <f t="shared" si="5"/>
        <v>143215.34363808302</v>
      </c>
    </row>
    <row r="89" spans="1:14" x14ac:dyDescent="0.3">
      <c r="A89" s="3">
        <v>46722</v>
      </c>
      <c r="B89">
        <v>125000</v>
      </c>
      <c r="C89" s="4">
        <f>C88*(1+$J$20)</f>
        <v>161400.74031386175</v>
      </c>
      <c r="E89" s="4">
        <f t="shared" si="10"/>
        <v>161400.74031386175</v>
      </c>
      <c r="J89" s="10">
        <f t="shared" si="13"/>
        <v>161400.74031386175</v>
      </c>
      <c r="K89" s="10">
        <f>M89*$B$28</f>
        <v>17449.018349999998</v>
      </c>
      <c r="M89" s="23">
        <f>$M$85+$B$19</f>
        <v>2650483.7999999998</v>
      </c>
      <c r="N89" s="15">
        <f t="shared" si="5"/>
        <v>143951.72196386175</v>
      </c>
    </row>
    <row r="90" spans="1:14" x14ac:dyDescent="0.3">
      <c r="A90" s="3">
        <v>46753</v>
      </c>
      <c r="B90">
        <v>125000</v>
      </c>
      <c r="C90" s="4">
        <f>C89*(1+$J$21)</f>
        <v>162073.24339850285</v>
      </c>
      <c r="E90" s="4">
        <f t="shared" si="10"/>
        <v>162073.24339850285</v>
      </c>
      <c r="J90" s="10">
        <f t="shared" si="13"/>
        <v>162073.24339850285</v>
      </c>
      <c r="K90" s="10">
        <f>M90*$B$28</f>
        <v>17449.018349999998</v>
      </c>
      <c r="M90" s="23">
        <f>$M$85+$B$19</f>
        <v>2650483.7999999998</v>
      </c>
      <c r="N90" s="15">
        <f t="shared" si="5"/>
        <v>144624.22504850285</v>
      </c>
    </row>
    <row r="91" spans="1:14" x14ac:dyDescent="0.3">
      <c r="A91" s="3">
        <v>46784</v>
      </c>
      <c r="B91">
        <v>125000</v>
      </c>
      <c r="C91" s="4">
        <f>C90*(1+$J$21)</f>
        <v>162748.54857932994</v>
      </c>
      <c r="E91" s="4">
        <f t="shared" si="10"/>
        <v>162748.54857932994</v>
      </c>
      <c r="J91" s="10">
        <f t="shared" si="13"/>
        <v>162748.54857932994</v>
      </c>
      <c r="K91" s="10">
        <f>M91*$B$28</f>
        <v>17449.018349999998</v>
      </c>
      <c r="M91" s="23">
        <f>$M$85+$B$19</f>
        <v>2650483.7999999998</v>
      </c>
      <c r="N91" s="15">
        <f t="shared" si="5"/>
        <v>145299.53022932995</v>
      </c>
    </row>
    <row r="92" spans="1:14" x14ac:dyDescent="0.3">
      <c r="A92" s="3">
        <v>46813</v>
      </c>
      <c r="B92">
        <v>125000</v>
      </c>
      <c r="C92" s="4">
        <f>C91*(1+$J$21)</f>
        <v>163426.66753174382</v>
      </c>
      <c r="E92" s="4">
        <f t="shared" si="10"/>
        <v>163426.66753174382</v>
      </c>
      <c r="J92" s="10">
        <f t="shared" si="13"/>
        <v>163426.66753174382</v>
      </c>
      <c r="K92" s="10">
        <f>M92*$B$28</f>
        <v>17449.018349999998</v>
      </c>
      <c r="M92" s="23">
        <f>$M$85+$B$19</f>
        <v>2650483.7999999998</v>
      </c>
      <c r="N92" s="15">
        <f t="shared" si="5"/>
        <v>145977.64918174382</v>
      </c>
    </row>
    <row r="93" spans="1:14" x14ac:dyDescent="0.3">
      <c r="A93" s="3">
        <v>46844</v>
      </c>
      <c r="B93">
        <v>125000</v>
      </c>
      <c r="C93" s="4">
        <f>C92*(1+$J$21)</f>
        <v>164107.61197979274</v>
      </c>
      <c r="E93" s="4">
        <f t="shared" si="10"/>
        <v>164107.61197979274</v>
      </c>
      <c r="J93" s="10">
        <f t="shared" si="13"/>
        <v>164107.61197979274</v>
      </c>
      <c r="K93" s="10">
        <f>M93*$B$28</f>
        <v>17449.018349999998</v>
      </c>
      <c r="M93" s="23">
        <f>$M$85+$B$19</f>
        <v>2650483.7999999998</v>
      </c>
      <c r="N93" s="15">
        <f t="shared" si="5"/>
        <v>146658.59362979274</v>
      </c>
    </row>
    <row r="94" spans="1:14" x14ac:dyDescent="0.3">
      <c r="A94" s="3">
        <v>46874</v>
      </c>
      <c r="B94">
        <v>125000</v>
      </c>
      <c r="C94" s="4">
        <f>C93*(1+$J$21)</f>
        <v>164791.39369637522</v>
      </c>
      <c r="E94" s="4">
        <f t="shared" si="10"/>
        <v>164791.39369637522</v>
      </c>
      <c r="J94" s="10">
        <f t="shared" si="13"/>
        <v>164791.39369637522</v>
      </c>
      <c r="K94" s="10">
        <f>M94*$B$28</f>
        <v>17449.018349999998</v>
      </c>
      <c r="M94" s="23">
        <f>$M$85+$B$19</f>
        <v>2650483.7999999998</v>
      </c>
      <c r="N94" s="15">
        <f t="shared" si="5"/>
        <v>147342.37534637522</v>
      </c>
    </row>
    <row r="95" spans="1:14" x14ac:dyDescent="0.3">
      <c r="A95" s="3">
        <v>46905</v>
      </c>
      <c r="B95">
        <v>125000</v>
      </c>
      <c r="C95" s="4">
        <f>C94*(1+$J$21)</f>
        <v>165478.02450344345</v>
      </c>
      <c r="E95" s="4">
        <f t="shared" si="10"/>
        <v>165478.02450344345</v>
      </c>
      <c r="J95" s="10">
        <f t="shared" si="13"/>
        <v>165478.02450344345</v>
      </c>
      <c r="K95" s="10">
        <f>M95*$B$28</f>
        <v>17449.018349999998</v>
      </c>
      <c r="M95" s="23">
        <f>$M$85+$B$19</f>
        <v>2650483.7999999998</v>
      </c>
      <c r="N95" s="15">
        <f t="shared" si="5"/>
        <v>148029.00615344345</v>
      </c>
    </row>
    <row r="96" spans="1:14" x14ac:dyDescent="0.3">
      <c r="A96" s="3">
        <v>46935</v>
      </c>
      <c r="B96">
        <v>125000</v>
      </c>
      <c r="C96" s="4">
        <f>C95*(1+$J$21)</f>
        <v>166167.51627220778</v>
      </c>
      <c r="E96" s="4">
        <f t="shared" si="10"/>
        <v>166167.51627220778</v>
      </c>
      <c r="J96" s="10">
        <f t="shared" si="13"/>
        <v>166167.51627220778</v>
      </c>
      <c r="K96" s="10">
        <f>M96*$B$28</f>
        <v>17449.018349999998</v>
      </c>
      <c r="M96" s="23">
        <f>$M$85+$B$19</f>
        <v>2650483.7999999998</v>
      </c>
      <c r="N96" s="15">
        <f t="shared" si="5"/>
        <v>148718.49792220778</v>
      </c>
    </row>
    <row r="97" spans="1:14" x14ac:dyDescent="0.3">
      <c r="A97" s="3">
        <v>46966</v>
      </c>
      <c r="B97">
        <v>125000</v>
      </c>
      <c r="C97" s="4">
        <f>C96*(1+$J$21)</f>
        <v>166859.88092334199</v>
      </c>
      <c r="E97" s="4">
        <f t="shared" si="10"/>
        <v>166859.88092334199</v>
      </c>
      <c r="J97" s="10">
        <f t="shared" si="13"/>
        <v>166859.88092334199</v>
      </c>
      <c r="K97" s="10">
        <f>M97*$B$28</f>
        <v>17449.018349999998</v>
      </c>
      <c r="M97" s="23">
        <f>$M$85+$B$19</f>
        <v>2650483.7999999998</v>
      </c>
      <c r="N97" s="15">
        <f t="shared" si="5"/>
        <v>149410.86257334199</v>
      </c>
    </row>
    <row r="98" spans="1:14" x14ac:dyDescent="0.3">
      <c r="A98" s="3">
        <v>46997</v>
      </c>
      <c r="B98">
        <v>125000</v>
      </c>
      <c r="C98" s="4">
        <f>C97*(1+$J$21)</f>
        <v>167555.13042718926</v>
      </c>
      <c r="E98" s="4">
        <f t="shared" si="10"/>
        <v>167555.13042718926</v>
      </c>
      <c r="J98" s="10">
        <f t="shared" si="13"/>
        <v>167555.13042718926</v>
      </c>
      <c r="K98" s="10">
        <f>M98*$B$28</f>
        <v>22482.735471749998</v>
      </c>
      <c r="M98" s="23">
        <f>$M$97+$B$20</f>
        <v>3415099.0589999999</v>
      </c>
      <c r="N98" s="15">
        <f t="shared" si="5"/>
        <v>145072.39495543926</v>
      </c>
    </row>
    <row r="99" spans="1:14" x14ac:dyDescent="0.3">
      <c r="A99" s="3">
        <v>47027</v>
      </c>
      <c r="B99">
        <v>125000</v>
      </c>
      <c r="C99" s="4">
        <f>C98*(1+$J$21)</f>
        <v>168253.2768039692</v>
      </c>
      <c r="E99" s="4">
        <f t="shared" si="10"/>
        <v>168253.2768039692</v>
      </c>
      <c r="J99" s="10">
        <f t="shared" si="13"/>
        <v>168253.2768039692</v>
      </c>
      <c r="K99" s="10">
        <f>M99*$B$28</f>
        <v>22482.735471749998</v>
      </c>
      <c r="M99" s="23">
        <f>$M$97+$B$20</f>
        <v>3415099.0589999999</v>
      </c>
      <c r="N99" s="15">
        <f t="shared" si="5"/>
        <v>145770.5413322192</v>
      </c>
    </row>
    <row r="100" spans="1:14" x14ac:dyDescent="0.3">
      <c r="A100" s="3">
        <v>47058</v>
      </c>
      <c r="B100">
        <v>125000</v>
      </c>
      <c r="C100" s="4">
        <f>C99*(1+$J$21)</f>
        <v>168954.33212398575</v>
      </c>
      <c r="E100" s="4">
        <f t="shared" si="10"/>
        <v>168954.33212398575</v>
      </c>
      <c r="J100" s="10">
        <f t="shared" si="13"/>
        <v>168954.33212398575</v>
      </c>
      <c r="K100" s="10">
        <f>M100*$B$28</f>
        <v>22482.735471749998</v>
      </c>
      <c r="M100" s="23">
        <f>$M$97+$B$20</f>
        <v>3415099.0589999999</v>
      </c>
      <c r="N100" s="15">
        <f t="shared" si="5"/>
        <v>146471.59665223575</v>
      </c>
    </row>
    <row r="101" spans="1:14" x14ac:dyDescent="0.3">
      <c r="A101" s="3">
        <v>47088</v>
      </c>
      <c r="B101">
        <v>125000</v>
      </c>
      <c r="C101" s="4">
        <f>C100*(1+$J$21)</f>
        <v>169658.3085078357</v>
      </c>
      <c r="E101" s="4">
        <f t="shared" si="10"/>
        <v>169658.3085078357</v>
      </c>
      <c r="J101" s="10">
        <f t="shared" si="13"/>
        <v>169658.3085078357</v>
      </c>
      <c r="K101" s="10">
        <f>M101*$B$28</f>
        <v>22482.735471749998</v>
      </c>
      <c r="M101" s="23">
        <f>$M$97+$B$20</f>
        <v>3415099.0589999999</v>
      </c>
      <c r="N101" s="15">
        <f t="shared" si="5"/>
        <v>147175.5730360857</v>
      </c>
    </row>
    <row r="102" spans="1:14" x14ac:dyDescent="0.3">
      <c r="A102" s="3">
        <v>47119</v>
      </c>
      <c r="B102">
        <v>125000</v>
      </c>
      <c r="C102" s="4">
        <f>C101*(1+$J$22)</f>
        <v>170294.52716474008</v>
      </c>
      <c r="E102" s="4">
        <f t="shared" si="10"/>
        <v>170294.52716474008</v>
      </c>
      <c r="J102" s="10">
        <f t="shared" si="13"/>
        <v>170294.52716474008</v>
      </c>
      <c r="K102" s="10">
        <f>M102*$B$28</f>
        <v>22482.735471749998</v>
      </c>
      <c r="M102" s="23">
        <f>$M$97+$B$20</f>
        <v>3415099.0589999999</v>
      </c>
      <c r="N102" s="15">
        <f t="shared" si="5"/>
        <v>147811.79169299008</v>
      </c>
    </row>
    <row r="103" spans="1:14" x14ac:dyDescent="0.3">
      <c r="A103" s="3">
        <v>47150</v>
      </c>
      <c r="B103">
        <v>125000</v>
      </c>
      <c r="C103" s="4">
        <f>C102*(1+$J$22)</f>
        <v>170933.13164160785</v>
      </c>
      <c r="E103" s="4">
        <f t="shared" si="10"/>
        <v>170933.13164160785</v>
      </c>
      <c r="J103" s="10">
        <f t="shared" si="13"/>
        <v>170933.13164160785</v>
      </c>
      <c r="K103" s="10">
        <f>M103*$B$28</f>
        <v>22482.735471749998</v>
      </c>
      <c r="M103" s="23">
        <f>$M$97+$B$20</f>
        <v>3415099.0589999999</v>
      </c>
      <c r="N103" s="15">
        <f t="shared" si="5"/>
        <v>148450.39616985785</v>
      </c>
    </row>
    <row r="104" spans="1:14" x14ac:dyDescent="0.3">
      <c r="A104" s="3">
        <v>47178</v>
      </c>
      <c r="B104">
        <v>125000</v>
      </c>
      <c r="C104" s="4">
        <f>C103*(1+$J$22)</f>
        <v>171574.13088526388</v>
      </c>
      <c r="E104" s="4">
        <f t="shared" si="10"/>
        <v>171574.13088526388</v>
      </c>
      <c r="J104" s="10">
        <f t="shared" si="13"/>
        <v>171574.13088526388</v>
      </c>
      <c r="K104" s="10">
        <f>M104*$B$28</f>
        <v>22482.735471749998</v>
      </c>
      <c r="M104" s="23">
        <f>$M$97+$B$20</f>
        <v>3415099.0589999999</v>
      </c>
      <c r="N104" s="15">
        <f t="shared" ref="N104:N167" si="14">J104-K104</f>
        <v>149091.39541351388</v>
      </c>
    </row>
    <row r="105" spans="1:14" x14ac:dyDescent="0.3">
      <c r="A105" s="3">
        <v>47209</v>
      </c>
      <c r="B105">
        <v>125000</v>
      </c>
      <c r="C105" s="4">
        <f>C104*(1+$J$22)</f>
        <v>172217.53387608359</v>
      </c>
      <c r="E105" s="4">
        <f t="shared" si="10"/>
        <v>172217.53387608359</v>
      </c>
      <c r="J105" s="10">
        <f t="shared" si="13"/>
        <v>172217.53387608359</v>
      </c>
      <c r="K105" s="10">
        <f>M105*$B$28</f>
        <v>22482.735471749998</v>
      </c>
      <c r="M105" s="23">
        <f>$M$97+$B$20</f>
        <v>3415099.0589999999</v>
      </c>
      <c r="N105" s="15">
        <f t="shared" si="14"/>
        <v>149734.79840433359</v>
      </c>
    </row>
    <row r="106" spans="1:14" x14ac:dyDescent="0.3">
      <c r="A106" s="3">
        <v>47239</v>
      </c>
      <c r="B106">
        <v>125000</v>
      </c>
      <c r="C106" s="4">
        <f>C105*(1+$J$22)</f>
        <v>172863.34962811889</v>
      </c>
      <c r="E106" s="4">
        <f t="shared" ref="E106:E169" si="15">C106-D106</f>
        <v>172863.34962811889</v>
      </c>
      <c r="J106" s="10">
        <f t="shared" si="13"/>
        <v>172863.34962811889</v>
      </c>
      <c r="K106" s="10">
        <f>M106*$B$28</f>
        <v>22482.735471749998</v>
      </c>
      <c r="M106" s="23">
        <f>$M$97+$B$20</f>
        <v>3415099.0589999999</v>
      </c>
      <c r="N106" s="15">
        <f t="shared" si="14"/>
        <v>150380.61415636889</v>
      </c>
    </row>
    <row r="107" spans="1:14" x14ac:dyDescent="0.3">
      <c r="A107" s="3">
        <v>47270</v>
      </c>
      <c r="B107">
        <v>125000</v>
      </c>
      <c r="C107" s="4">
        <f>C106*(1+$J$22)</f>
        <v>173511.58718922432</v>
      </c>
      <c r="E107" s="4">
        <f t="shared" si="15"/>
        <v>173511.58718922432</v>
      </c>
      <c r="J107" s="10">
        <f t="shared" si="13"/>
        <v>173511.58718922432</v>
      </c>
      <c r="K107" s="10">
        <f>M107*$B$28</f>
        <v>22482.735471749998</v>
      </c>
      <c r="M107" s="23">
        <f>$M$97+$B$20</f>
        <v>3415099.0589999999</v>
      </c>
      <c r="N107" s="15">
        <f t="shared" si="14"/>
        <v>151028.85171747432</v>
      </c>
    </row>
    <row r="108" spans="1:14" x14ac:dyDescent="0.3">
      <c r="A108" s="3">
        <v>47300</v>
      </c>
      <c r="B108">
        <v>125000</v>
      </c>
      <c r="C108" s="4">
        <f>C107*(1+$J$22)</f>
        <v>174162.2556411839</v>
      </c>
      <c r="E108" s="4">
        <f t="shared" si="15"/>
        <v>174162.2556411839</v>
      </c>
      <c r="J108" s="10">
        <f t="shared" si="13"/>
        <v>174162.2556411839</v>
      </c>
      <c r="K108" s="10">
        <f>M108*$B$28</f>
        <v>22482.735471749998</v>
      </c>
      <c r="M108" s="23">
        <f>$M$97+$B$20</f>
        <v>3415099.0589999999</v>
      </c>
      <c r="N108" s="15">
        <f t="shared" si="14"/>
        <v>151679.5201694339</v>
      </c>
    </row>
    <row r="109" spans="1:14" x14ac:dyDescent="0.3">
      <c r="A109" s="3">
        <v>47331</v>
      </c>
      <c r="B109">
        <v>125000</v>
      </c>
      <c r="C109" s="4">
        <f>C108*(1+$J$22)</f>
        <v>174815.36409983833</v>
      </c>
      <c r="E109" s="4">
        <f t="shared" si="15"/>
        <v>174815.36409983833</v>
      </c>
      <c r="J109" s="10">
        <f t="shared" si="13"/>
        <v>174815.36409983833</v>
      </c>
      <c r="K109" s="10">
        <f>M109*$B$28</f>
        <v>22482.735471749998</v>
      </c>
      <c r="M109" s="23">
        <f>$M$97+$B$20</f>
        <v>3415099.0589999999</v>
      </c>
      <c r="N109" s="15">
        <f t="shared" si="14"/>
        <v>152332.62862808834</v>
      </c>
    </row>
    <row r="110" spans="1:14" x14ac:dyDescent="0.3">
      <c r="A110" s="3">
        <v>47362</v>
      </c>
      <c r="B110">
        <v>125000</v>
      </c>
      <c r="C110" s="4">
        <f>C109*(1+$J$22)</f>
        <v>175470.92171521272</v>
      </c>
      <c r="E110" s="4">
        <f t="shared" si="15"/>
        <v>175470.92171521272</v>
      </c>
      <c r="J110" s="10">
        <f t="shared" si="13"/>
        <v>175470.92171521272</v>
      </c>
      <c r="K110" s="10">
        <f>M110*$B$28</f>
        <v>27768.138449587495</v>
      </c>
      <c r="M110" s="23">
        <f>$M$109+$B$21</f>
        <v>4217945.0809499994</v>
      </c>
      <c r="N110" s="15">
        <f t="shared" si="14"/>
        <v>147702.78326562524</v>
      </c>
    </row>
    <row r="111" spans="1:14" x14ac:dyDescent="0.3">
      <c r="A111" s="3">
        <v>47392</v>
      </c>
      <c r="B111">
        <v>125000</v>
      </c>
      <c r="C111" s="4">
        <f>C110*(1+$J$22)</f>
        <v>176128.93767164476</v>
      </c>
      <c r="E111" s="4">
        <f t="shared" si="15"/>
        <v>176128.93767164476</v>
      </c>
      <c r="J111" s="10">
        <f t="shared" si="13"/>
        <v>176128.93767164476</v>
      </c>
      <c r="K111" s="10">
        <f>M111*$B$28</f>
        <v>27768.138449587495</v>
      </c>
      <c r="M111" s="23">
        <f>$M$109+$B$21</f>
        <v>4217945.0809499994</v>
      </c>
      <c r="N111" s="15">
        <f t="shared" si="14"/>
        <v>148360.79922205728</v>
      </c>
    </row>
    <row r="112" spans="1:14" x14ac:dyDescent="0.3">
      <c r="A112" s="3">
        <v>47423</v>
      </c>
      <c r="B112">
        <v>125000</v>
      </c>
      <c r="C112" s="4">
        <f>C111*(1+$J$22)</f>
        <v>176789.42118791342</v>
      </c>
      <c r="E112" s="4">
        <f t="shared" si="15"/>
        <v>176789.42118791342</v>
      </c>
      <c r="J112" s="10">
        <f t="shared" si="13"/>
        <v>176789.42118791342</v>
      </c>
      <c r="K112" s="10">
        <f>M112*$B$28</f>
        <v>27768.138449587495</v>
      </c>
      <c r="M112" s="23">
        <f>$M$109+$B$21</f>
        <v>4217945.0809499994</v>
      </c>
      <c r="N112" s="15">
        <f t="shared" si="14"/>
        <v>149021.28273832594</v>
      </c>
    </row>
    <row r="113" spans="1:14" x14ac:dyDescent="0.3">
      <c r="A113" s="3">
        <v>47453</v>
      </c>
      <c r="B113">
        <v>125000</v>
      </c>
      <c r="C113" s="4">
        <f>C112*(1+$J$22)</f>
        <v>177452.38151736808</v>
      </c>
      <c r="E113" s="4">
        <f t="shared" si="15"/>
        <v>177452.38151736808</v>
      </c>
      <c r="J113" s="10">
        <f t="shared" si="13"/>
        <v>177452.38151736808</v>
      </c>
      <c r="K113" s="10">
        <f>M113*$B$28</f>
        <v>27768.138449587495</v>
      </c>
      <c r="M113" s="23">
        <f>$M$109+$B$21</f>
        <v>4217945.0809499994</v>
      </c>
      <c r="N113" s="15">
        <f t="shared" si="14"/>
        <v>149684.24306778057</v>
      </c>
    </row>
    <row r="114" spans="1:14" x14ac:dyDescent="0.3">
      <c r="A114" s="3">
        <v>47484</v>
      </c>
      <c r="B114">
        <v>125000</v>
      </c>
      <c r="C114" s="4">
        <f>C113*(1+$J$23)</f>
        <v>178043.88945575932</v>
      </c>
      <c r="E114" s="4">
        <f t="shared" si="15"/>
        <v>178043.88945575932</v>
      </c>
      <c r="J114" s="10">
        <f t="shared" si="13"/>
        <v>178043.88945575932</v>
      </c>
      <c r="K114" s="10">
        <f>M114*$B$28</f>
        <v>27768.138449587495</v>
      </c>
      <c r="M114" s="23">
        <f>$M$109+$B$21</f>
        <v>4217945.0809499994</v>
      </c>
      <c r="N114" s="15">
        <f t="shared" si="14"/>
        <v>150275.75100617181</v>
      </c>
    </row>
    <row r="115" spans="1:14" x14ac:dyDescent="0.3">
      <c r="A115" s="3">
        <v>47515</v>
      </c>
      <c r="B115">
        <v>125000</v>
      </c>
      <c r="C115" s="4">
        <f>C114*(1+$J$23)</f>
        <v>178637.36908727852</v>
      </c>
      <c r="E115" s="4">
        <f t="shared" si="15"/>
        <v>178637.36908727852</v>
      </c>
      <c r="J115" s="10">
        <f t="shared" si="13"/>
        <v>178637.36908727852</v>
      </c>
      <c r="K115" s="10">
        <f>M115*$B$28</f>
        <v>27768.138449587495</v>
      </c>
      <c r="M115" s="23">
        <f>$M$109+$B$21</f>
        <v>4217945.0809499994</v>
      </c>
      <c r="N115" s="15">
        <f t="shared" si="14"/>
        <v>150869.23063769104</v>
      </c>
    </row>
    <row r="116" spans="1:14" x14ac:dyDescent="0.3">
      <c r="A116" s="3">
        <v>47543</v>
      </c>
      <c r="B116">
        <v>125000</v>
      </c>
      <c r="C116" s="4">
        <f>C115*(1+$J$23)</f>
        <v>179232.82698423613</v>
      </c>
      <c r="E116" s="4">
        <f t="shared" si="15"/>
        <v>179232.82698423613</v>
      </c>
      <c r="J116" s="10">
        <f t="shared" si="13"/>
        <v>179232.82698423613</v>
      </c>
      <c r="K116" s="10">
        <f>M116*$B$28</f>
        <v>27768.138449587495</v>
      </c>
      <c r="M116" s="23">
        <f>$M$109+$B$21</f>
        <v>4217945.0809499994</v>
      </c>
      <c r="N116" s="15">
        <f t="shared" si="14"/>
        <v>151464.68853464862</v>
      </c>
    </row>
    <row r="117" spans="1:14" x14ac:dyDescent="0.3">
      <c r="A117" s="3">
        <v>47574</v>
      </c>
      <c r="B117">
        <v>125000</v>
      </c>
      <c r="C117" s="4">
        <f>C116*(1+$J$23)</f>
        <v>179830.26974085026</v>
      </c>
      <c r="E117" s="4">
        <f t="shared" si="15"/>
        <v>179830.26974085026</v>
      </c>
      <c r="J117" s="10">
        <f t="shared" si="13"/>
        <v>179830.26974085026</v>
      </c>
      <c r="K117" s="10">
        <f>M117*$B$28</f>
        <v>27768.138449587495</v>
      </c>
      <c r="M117" s="23">
        <f>$M$109+$B$21</f>
        <v>4217945.0809499994</v>
      </c>
      <c r="N117" s="15">
        <f t="shared" si="14"/>
        <v>152062.13129126275</v>
      </c>
    </row>
    <row r="118" spans="1:14" x14ac:dyDescent="0.3">
      <c r="A118" s="3">
        <v>47604</v>
      </c>
      <c r="B118">
        <v>125000</v>
      </c>
      <c r="C118" s="4">
        <f>C117*(1+$J$23)</f>
        <v>180429.70397331976</v>
      </c>
      <c r="E118" s="4">
        <f t="shared" si="15"/>
        <v>180429.70397331976</v>
      </c>
      <c r="J118" s="10">
        <f t="shared" si="13"/>
        <v>180429.70397331976</v>
      </c>
      <c r="K118" s="10">
        <f>M118*$B$28</f>
        <v>27768.138449587495</v>
      </c>
      <c r="M118" s="23">
        <f>$M$109+$B$21</f>
        <v>4217945.0809499994</v>
      </c>
      <c r="N118" s="15">
        <f t="shared" si="14"/>
        <v>152661.56552373228</v>
      </c>
    </row>
    <row r="119" spans="1:14" x14ac:dyDescent="0.3">
      <c r="A119" s="3">
        <v>47635</v>
      </c>
      <c r="B119">
        <v>125000</v>
      </c>
      <c r="C119" s="4">
        <f>C118*(1+$J$23)</f>
        <v>181031.13631989752</v>
      </c>
      <c r="E119" s="4">
        <f t="shared" si="15"/>
        <v>181031.13631989752</v>
      </c>
      <c r="J119" s="10">
        <f t="shared" si="13"/>
        <v>181031.13631989752</v>
      </c>
      <c r="K119" s="10">
        <f>M119*$B$28</f>
        <v>27768.138449587495</v>
      </c>
      <c r="M119" s="23">
        <f>$M$109+$B$21</f>
        <v>4217945.0809499994</v>
      </c>
      <c r="N119" s="15">
        <f t="shared" si="14"/>
        <v>153262.99787031004</v>
      </c>
    </row>
    <row r="120" spans="1:14" x14ac:dyDescent="0.3">
      <c r="A120" s="3">
        <v>47665</v>
      </c>
      <c r="B120">
        <v>125000</v>
      </c>
      <c r="C120" s="4">
        <f>C119*(1+$J$23)</f>
        <v>181634.57344096387</v>
      </c>
      <c r="E120" s="4">
        <f t="shared" si="15"/>
        <v>181634.57344096387</v>
      </c>
      <c r="J120" s="10">
        <f t="shared" si="13"/>
        <v>181634.57344096387</v>
      </c>
      <c r="K120" s="10">
        <f>M120*$B$28</f>
        <v>27768.138449587495</v>
      </c>
      <c r="M120" s="23">
        <f>$M$109+$B$21</f>
        <v>4217945.0809499994</v>
      </c>
      <c r="N120" s="15">
        <f t="shared" si="14"/>
        <v>153866.43499137636</v>
      </c>
    </row>
    <row r="121" spans="1:14" x14ac:dyDescent="0.3">
      <c r="A121" s="3">
        <v>47696</v>
      </c>
      <c r="B121">
        <v>125000</v>
      </c>
      <c r="C121" s="4">
        <f>C120*(1+$J$23)</f>
        <v>182240.02201910043</v>
      </c>
      <c r="E121" s="4">
        <f t="shared" si="15"/>
        <v>182240.02201910043</v>
      </c>
      <c r="J121" s="10">
        <f t="shared" si="13"/>
        <v>182240.02201910043</v>
      </c>
      <c r="K121" s="10">
        <f>M121*$B$28</f>
        <v>27768.138449587495</v>
      </c>
      <c r="M121" s="23">
        <f>$M$109+$B$21</f>
        <v>4217945.0809499994</v>
      </c>
      <c r="N121" s="15">
        <f t="shared" si="14"/>
        <v>154471.88356951292</v>
      </c>
    </row>
    <row r="122" spans="1:14" x14ac:dyDescent="0.3">
      <c r="A122" s="3">
        <v>47727</v>
      </c>
      <c r="B122">
        <v>125000</v>
      </c>
      <c r="C122" s="4">
        <f>C121*(1+$J$23)</f>
        <v>182847.48875916412</v>
      </c>
      <c r="E122" s="4">
        <f t="shared" si="15"/>
        <v>182847.48875916412</v>
      </c>
      <c r="J122" s="10">
        <f t="shared" ref="J122:J185" si="16">E122</f>
        <v>182847.48875916412</v>
      </c>
      <c r="K122" s="10">
        <f>M122*$B$28</f>
        <v>33291.38456142768</v>
      </c>
      <c r="M122" s="23">
        <f>$M$121+$B$22</f>
        <v>5056919.1738877492</v>
      </c>
      <c r="N122" s="15">
        <f t="shared" si="14"/>
        <v>149556.10419773642</v>
      </c>
    </row>
    <row r="123" spans="1:14" x14ac:dyDescent="0.3">
      <c r="A123" s="3">
        <v>47757</v>
      </c>
      <c r="B123">
        <v>125000</v>
      </c>
      <c r="C123" s="4">
        <f>C122*(1+$J$23)</f>
        <v>183456.98038836135</v>
      </c>
      <c r="E123" s="4">
        <f t="shared" si="15"/>
        <v>183456.98038836135</v>
      </c>
      <c r="J123" s="10">
        <f t="shared" si="16"/>
        <v>183456.98038836135</v>
      </c>
      <c r="K123" s="10">
        <f>M123*$B$28</f>
        <v>33291.38456142768</v>
      </c>
      <c r="M123" s="23">
        <f>$M$121+$B$22</f>
        <v>5056919.1738877492</v>
      </c>
      <c r="N123" s="15">
        <f t="shared" si="14"/>
        <v>150165.59582693368</v>
      </c>
    </row>
    <row r="124" spans="1:14" x14ac:dyDescent="0.3">
      <c r="A124" s="3">
        <v>47788</v>
      </c>
      <c r="B124">
        <v>125000</v>
      </c>
      <c r="C124" s="4">
        <f>C123*(1+$J$23)</f>
        <v>184068.50365632257</v>
      </c>
      <c r="E124" s="4">
        <f t="shared" si="15"/>
        <v>184068.50365632257</v>
      </c>
      <c r="J124" s="10">
        <f t="shared" si="16"/>
        <v>184068.50365632257</v>
      </c>
      <c r="K124" s="10">
        <f>M124*$B$28</f>
        <v>33291.38456142768</v>
      </c>
      <c r="M124" s="23">
        <f>$M$121+$B$22</f>
        <v>5056919.1738877492</v>
      </c>
      <c r="N124" s="15">
        <f t="shared" si="14"/>
        <v>150777.11909489491</v>
      </c>
    </row>
    <row r="125" spans="1:14" x14ac:dyDescent="0.3">
      <c r="A125" s="3">
        <v>47818</v>
      </c>
      <c r="B125">
        <v>125000</v>
      </c>
      <c r="C125" s="4">
        <f>C124*(1+$J$23)</f>
        <v>184682.065335177</v>
      </c>
      <c r="E125" s="4">
        <f t="shared" si="15"/>
        <v>184682.065335177</v>
      </c>
      <c r="J125" s="10">
        <f t="shared" si="16"/>
        <v>184682.065335177</v>
      </c>
      <c r="K125" s="10">
        <f>M125*$B$28</f>
        <v>33291.38456142768</v>
      </c>
      <c r="M125" s="23">
        <f>$M$121+$B$22</f>
        <v>5056919.1738877492</v>
      </c>
      <c r="N125" s="15">
        <f t="shared" si="14"/>
        <v>151390.68077374931</v>
      </c>
    </row>
    <row r="126" spans="1:14" x14ac:dyDescent="0.3">
      <c r="A126" s="3">
        <v>47849</v>
      </c>
      <c r="B126">
        <v>125000</v>
      </c>
      <c r="C126" s="4">
        <f>C125*(1+$J$24)</f>
        <v>185297.6722196276</v>
      </c>
      <c r="E126" s="4">
        <f t="shared" si="15"/>
        <v>185297.6722196276</v>
      </c>
      <c r="J126" s="10">
        <f t="shared" si="16"/>
        <v>185297.6722196276</v>
      </c>
      <c r="K126" s="10">
        <f>M126*$B$28</f>
        <v>33291.38456142768</v>
      </c>
      <c r="M126" s="23">
        <f>$M$121+$B$22</f>
        <v>5056919.1738877492</v>
      </c>
      <c r="N126" s="15">
        <f t="shared" si="14"/>
        <v>152006.2876581999</v>
      </c>
    </row>
    <row r="127" spans="1:14" x14ac:dyDescent="0.3">
      <c r="A127" s="3">
        <v>47880</v>
      </c>
      <c r="B127">
        <v>125000</v>
      </c>
      <c r="C127" s="4">
        <f>C126*(1+$J$24)</f>
        <v>185915.33112702638</v>
      </c>
      <c r="E127" s="4">
        <f t="shared" si="15"/>
        <v>185915.33112702638</v>
      </c>
      <c r="J127" s="10">
        <f t="shared" si="16"/>
        <v>185915.33112702638</v>
      </c>
      <c r="K127" s="10">
        <f>M127*$B$28</f>
        <v>33291.38456142768</v>
      </c>
      <c r="M127" s="23">
        <f>$M$121+$B$22</f>
        <v>5056919.1738877492</v>
      </c>
      <c r="N127" s="15">
        <f t="shared" si="14"/>
        <v>152623.94656559872</v>
      </c>
    </row>
    <row r="128" spans="1:14" x14ac:dyDescent="0.3">
      <c r="A128" s="3">
        <v>47908</v>
      </c>
      <c r="B128">
        <v>125000</v>
      </c>
      <c r="C128" s="4">
        <f>C127*(1+$J$24)</f>
        <v>186535.04889744983</v>
      </c>
      <c r="E128" s="4">
        <f t="shared" si="15"/>
        <v>186535.04889744983</v>
      </c>
      <c r="J128" s="10">
        <f t="shared" si="16"/>
        <v>186535.04889744983</v>
      </c>
      <c r="K128" s="10">
        <f>M128*$B$28</f>
        <v>33291.38456142768</v>
      </c>
      <c r="M128" s="23">
        <f>$M$121+$B$22</f>
        <v>5056919.1738877492</v>
      </c>
      <c r="N128" s="15">
        <f t="shared" si="14"/>
        <v>153243.66433602216</v>
      </c>
    </row>
    <row r="129" spans="1:14" x14ac:dyDescent="0.3">
      <c r="A129" s="3">
        <v>47939</v>
      </c>
      <c r="B129">
        <v>125000</v>
      </c>
      <c r="C129" s="4">
        <f>C128*(1+$J$24)</f>
        <v>187156.83239377468</v>
      </c>
      <c r="E129" s="4">
        <f t="shared" si="15"/>
        <v>187156.83239377468</v>
      </c>
      <c r="J129" s="10">
        <f t="shared" si="16"/>
        <v>187156.83239377468</v>
      </c>
      <c r="K129" s="10">
        <f>M129*$B$28</f>
        <v>33291.38456142768</v>
      </c>
      <c r="M129" s="23">
        <f>$M$121+$B$22</f>
        <v>5056919.1738877492</v>
      </c>
      <c r="N129" s="15">
        <f t="shared" si="14"/>
        <v>153865.44783234701</v>
      </c>
    </row>
    <row r="130" spans="1:14" x14ac:dyDescent="0.3">
      <c r="A130" s="3">
        <v>47969</v>
      </c>
      <c r="B130">
        <v>125000</v>
      </c>
      <c r="C130" s="4">
        <f>C129*(1+$J$24)</f>
        <v>187780.68850175393</v>
      </c>
      <c r="E130" s="4">
        <f t="shared" si="15"/>
        <v>187780.68850175393</v>
      </c>
      <c r="J130" s="10">
        <f t="shared" si="16"/>
        <v>187780.68850175393</v>
      </c>
      <c r="K130" s="10">
        <f>M130*$B$28</f>
        <v>33291.38456142768</v>
      </c>
      <c r="M130" s="23">
        <f>$M$121+$B$22</f>
        <v>5056919.1738877492</v>
      </c>
      <c r="N130" s="15">
        <f t="shared" si="14"/>
        <v>154489.30394032627</v>
      </c>
    </row>
    <row r="131" spans="1:14" x14ac:dyDescent="0.3">
      <c r="A131" s="3">
        <v>48000</v>
      </c>
      <c r="B131">
        <v>125000</v>
      </c>
      <c r="C131" s="4">
        <f>C130*(1+$J$24)</f>
        <v>188406.62413009311</v>
      </c>
      <c r="E131" s="4">
        <f t="shared" si="15"/>
        <v>188406.62413009311</v>
      </c>
      <c r="J131" s="10">
        <f t="shared" si="16"/>
        <v>188406.62413009311</v>
      </c>
      <c r="K131" s="10">
        <f>M131*$B$28</f>
        <v>33291.38456142768</v>
      </c>
      <c r="M131" s="23">
        <f>$M$121+$B$22</f>
        <v>5056919.1738877492</v>
      </c>
      <c r="N131" s="15">
        <f t="shared" si="14"/>
        <v>155115.23956866545</v>
      </c>
    </row>
    <row r="132" spans="1:14" x14ac:dyDescent="0.3">
      <c r="A132" s="3">
        <v>48030</v>
      </c>
      <c r="B132">
        <v>125000</v>
      </c>
      <c r="C132" s="4">
        <f>C131*(1+$J$24)</f>
        <v>189034.64621052679</v>
      </c>
      <c r="E132" s="4">
        <f t="shared" si="15"/>
        <v>189034.64621052679</v>
      </c>
      <c r="J132" s="10">
        <f t="shared" si="16"/>
        <v>189034.64621052679</v>
      </c>
      <c r="K132" s="10">
        <f>M132*$B$28</f>
        <v>33291.38456142768</v>
      </c>
      <c r="M132" s="23">
        <f>$M$121+$B$22</f>
        <v>5056919.1738877492</v>
      </c>
      <c r="N132" s="15">
        <f t="shared" si="14"/>
        <v>155743.26164909912</v>
      </c>
    </row>
    <row r="133" spans="1:14" x14ac:dyDescent="0.3">
      <c r="A133" s="3">
        <v>48061</v>
      </c>
      <c r="B133">
        <v>125000</v>
      </c>
      <c r="C133" s="4">
        <f>C132*(1+$J$24)</f>
        <v>189664.76169789521</v>
      </c>
      <c r="E133" s="4">
        <f t="shared" si="15"/>
        <v>189664.76169789521</v>
      </c>
      <c r="J133" s="10">
        <f t="shared" si="16"/>
        <v>189664.76169789521</v>
      </c>
      <c r="K133" s="10">
        <f>M133*$B$28</f>
        <v>33291.38456142768</v>
      </c>
      <c r="M133" s="23">
        <f>$M$121+$B$22</f>
        <v>5056919.1738877492</v>
      </c>
      <c r="N133" s="15">
        <f t="shared" si="14"/>
        <v>156373.37713646755</v>
      </c>
    </row>
    <row r="134" spans="1:14" x14ac:dyDescent="0.3">
      <c r="A134" s="3">
        <v>48092</v>
      </c>
      <c r="B134">
        <v>125000</v>
      </c>
      <c r="C134" s="4">
        <f>C133*(1+$J$24)</f>
        <v>190296.97757022156</v>
      </c>
      <c r="E134" s="4">
        <f t="shared" si="15"/>
        <v>190296.97757022156</v>
      </c>
      <c r="J134" s="10">
        <f t="shared" si="16"/>
        <v>190296.97757022156</v>
      </c>
      <c r="K134" s="10">
        <f>M134*$B$28</f>
        <v>39035.560517741476</v>
      </c>
      <c r="M134" s="23">
        <f>$M$133+$B$23</f>
        <v>5929452.230543009</v>
      </c>
      <c r="N134" s="15">
        <f t="shared" si="14"/>
        <v>151261.41705248007</v>
      </c>
    </row>
    <row r="135" spans="1:14" x14ac:dyDescent="0.3">
      <c r="A135" s="3">
        <v>48122</v>
      </c>
      <c r="B135">
        <v>125000</v>
      </c>
      <c r="C135" s="4">
        <f>C134*(1+$J$24)</f>
        <v>190931.30082878898</v>
      </c>
      <c r="E135" s="4">
        <f t="shared" si="15"/>
        <v>190931.30082878898</v>
      </c>
      <c r="J135" s="10">
        <f t="shared" si="16"/>
        <v>190931.30082878898</v>
      </c>
      <c r="K135" s="10">
        <f>M135*$B$28</f>
        <v>39035.560517741476</v>
      </c>
      <c r="M135" s="23">
        <f>$M$133+$B$23</f>
        <v>5929452.230543009</v>
      </c>
      <c r="N135" s="15">
        <f t="shared" si="14"/>
        <v>151895.7403110475</v>
      </c>
    </row>
    <row r="136" spans="1:14" x14ac:dyDescent="0.3">
      <c r="A136" s="3">
        <v>48153</v>
      </c>
      <c r="B136">
        <v>125000</v>
      </c>
      <c r="C136" s="4">
        <f>C135*(1+$J$24)</f>
        <v>191567.7384982183</v>
      </c>
      <c r="E136" s="4">
        <f t="shared" si="15"/>
        <v>191567.7384982183</v>
      </c>
      <c r="J136" s="10">
        <f t="shared" si="16"/>
        <v>191567.7384982183</v>
      </c>
      <c r="K136" s="10">
        <f>M136*$B$28</f>
        <v>39035.560517741476</v>
      </c>
      <c r="M136" s="23">
        <f>$M$133+$B$23</f>
        <v>5929452.230543009</v>
      </c>
      <c r="N136" s="15">
        <f t="shared" si="14"/>
        <v>152532.17798047682</v>
      </c>
    </row>
    <row r="137" spans="1:14" x14ac:dyDescent="0.3">
      <c r="A137" s="3">
        <v>48183</v>
      </c>
      <c r="B137">
        <v>125000</v>
      </c>
      <c r="C137" s="4">
        <f>C136*(1+$J$24)</f>
        <v>192206.29762654571</v>
      </c>
      <c r="E137" s="4">
        <f t="shared" si="15"/>
        <v>192206.29762654571</v>
      </c>
      <c r="J137" s="10">
        <f t="shared" si="16"/>
        <v>192206.29762654571</v>
      </c>
      <c r="K137" s="10">
        <f>M137*$B$28</f>
        <v>39035.560517741476</v>
      </c>
      <c r="M137" s="23">
        <f>$M$133+$B$23</f>
        <v>5929452.230543009</v>
      </c>
      <c r="N137" s="15">
        <f t="shared" si="14"/>
        <v>153170.73710880423</v>
      </c>
    </row>
    <row r="138" spans="1:14" x14ac:dyDescent="0.3">
      <c r="A138" s="3">
        <v>48214</v>
      </c>
      <c r="B138">
        <v>125000</v>
      </c>
      <c r="C138" s="4">
        <f>C137*(1+$J$25)</f>
        <v>192846.98528530088</v>
      </c>
      <c r="E138" s="4">
        <f t="shared" si="15"/>
        <v>192846.98528530088</v>
      </c>
      <c r="J138" s="10">
        <f t="shared" si="16"/>
        <v>192846.98528530088</v>
      </c>
      <c r="K138" s="10">
        <f>M138*$B$28</f>
        <v>39035.560517741476</v>
      </c>
      <c r="M138" s="23">
        <f>$M$133+$B$23</f>
        <v>5929452.230543009</v>
      </c>
      <c r="N138" s="15">
        <f t="shared" si="14"/>
        <v>153811.42476755939</v>
      </c>
    </row>
    <row r="139" spans="1:14" x14ac:dyDescent="0.3">
      <c r="A139" s="3">
        <v>48245</v>
      </c>
      <c r="B139">
        <v>125000</v>
      </c>
      <c r="C139" s="4">
        <f>C138*(1+$J$25)</f>
        <v>193489.80856958524</v>
      </c>
      <c r="E139" s="4">
        <f t="shared" si="15"/>
        <v>193489.80856958524</v>
      </c>
      <c r="J139" s="10">
        <f t="shared" si="16"/>
        <v>193489.80856958524</v>
      </c>
      <c r="K139" s="10">
        <f>M139*$B$28</f>
        <v>39035.560517741476</v>
      </c>
      <c r="M139" s="23">
        <f>$M$133+$B$23</f>
        <v>5929452.230543009</v>
      </c>
      <c r="N139" s="15">
        <f t="shared" si="14"/>
        <v>154454.24805184375</v>
      </c>
    </row>
    <row r="140" spans="1:14" x14ac:dyDescent="0.3">
      <c r="A140" s="3">
        <v>48274</v>
      </c>
      <c r="B140">
        <v>125000</v>
      </c>
      <c r="C140" s="4">
        <f>C139*(1+$J$25)</f>
        <v>194134.77459815054</v>
      </c>
      <c r="E140" s="4">
        <f t="shared" si="15"/>
        <v>194134.77459815054</v>
      </c>
      <c r="J140" s="10">
        <f t="shared" si="16"/>
        <v>194134.77459815054</v>
      </c>
      <c r="K140" s="10">
        <f>M140*$B$28</f>
        <v>39035.560517741476</v>
      </c>
      <c r="M140" s="23">
        <f>$M$133+$B$23</f>
        <v>5929452.230543009</v>
      </c>
      <c r="N140" s="15">
        <f t="shared" si="14"/>
        <v>155099.21408040906</v>
      </c>
    </row>
    <row r="141" spans="1:14" x14ac:dyDescent="0.3">
      <c r="A141" s="3">
        <v>48305</v>
      </c>
      <c r="B141">
        <v>125000</v>
      </c>
      <c r="C141" s="4">
        <f>C140*(1+$J$25)</f>
        <v>194781.89051347773</v>
      </c>
      <c r="E141" s="4">
        <f t="shared" si="15"/>
        <v>194781.89051347773</v>
      </c>
      <c r="J141" s="10">
        <f t="shared" si="16"/>
        <v>194781.89051347773</v>
      </c>
      <c r="K141" s="10">
        <f>M141*$B$28</f>
        <v>39035.560517741476</v>
      </c>
      <c r="M141" s="23">
        <f>$M$133+$B$23</f>
        <v>5929452.230543009</v>
      </c>
      <c r="N141" s="15">
        <f t="shared" si="14"/>
        <v>155746.32999573625</v>
      </c>
    </row>
    <row r="142" spans="1:14" x14ac:dyDescent="0.3">
      <c r="A142" s="3">
        <v>48335</v>
      </c>
      <c r="B142">
        <v>125000</v>
      </c>
      <c r="C142" s="4">
        <f>C141*(1+$J$25)</f>
        <v>195431.163481856</v>
      </c>
      <c r="E142" s="4">
        <f t="shared" si="15"/>
        <v>195431.163481856</v>
      </c>
      <c r="J142" s="10">
        <f t="shared" si="16"/>
        <v>195431.163481856</v>
      </c>
      <c r="K142" s="10">
        <f>M142*$B$28</f>
        <v>39035.560517741476</v>
      </c>
      <c r="M142" s="23">
        <f>$M$133+$B$23</f>
        <v>5929452.230543009</v>
      </c>
      <c r="N142" s="15">
        <f t="shared" si="14"/>
        <v>156395.60296411451</v>
      </c>
    </row>
    <row r="143" spans="1:14" x14ac:dyDescent="0.3">
      <c r="A143" s="3">
        <v>48366</v>
      </c>
      <c r="B143">
        <v>125000</v>
      </c>
      <c r="C143" s="4">
        <f>C142*(1+$J$25)</f>
        <v>196082.60069346221</v>
      </c>
      <c r="E143" s="4">
        <f t="shared" si="15"/>
        <v>196082.60069346221</v>
      </c>
      <c r="J143" s="10">
        <f t="shared" si="16"/>
        <v>196082.60069346221</v>
      </c>
      <c r="K143" s="10">
        <f>M143*$B$28</f>
        <v>39035.560517741476</v>
      </c>
      <c r="M143" s="23">
        <f>$M$133+$B$23</f>
        <v>5929452.230543009</v>
      </c>
      <c r="N143" s="15">
        <f t="shared" si="14"/>
        <v>157047.04017572073</v>
      </c>
    </row>
    <row r="144" spans="1:14" x14ac:dyDescent="0.3">
      <c r="A144" s="3">
        <v>48396</v>
      </c>
      <c r="B144">
        <v>125000</v>
      </c>
      <c r="C144" s="4">
        <f>C143*(1+$J$25)</f>
        <v>196736.20936244042</v>
      </c>
      <c r="E144" s="4">
        <f t="shared" si="15"/>
        <v>196736.20936244042</v>
      </c>
      <c r="J144" s="10">
        <f t="shared" si="16"/>
        <v>196736.20936244042</v>
      </c>
      <c r="K144" s="10">
        <f>M144*$B$28</f>
        <v>39035.560517741476</v>
      </c>
      <c r="M144" s="23">
        <f>$M$133+$B$23</f>
        <v>5929452.230543009</v>
      </c>
      <c r="N144" s="15">
        <f t="shared" si="14"/>
        <v>157700.64884469894</v>
      </c>
    </row>
    <row r="145" spans="1:17" x14ac:dyDescent="0.3">
      <c r="A145" s="3">
        <v>48427</v>
      </c>
      <c r="B145">
        <v>125000</v>
      </c>
      <c r="C145" s="4">
        <f>C144*(1+$J$25)</f>
        <v>197391.99672698192</v>
      </c>
      <c r="E145" s="4">
        <f t="shared" si="15"/>
        <v>197391.99672698192</v>
      </c>
      <c r="J145" s="10">
        <f t="shared" si="16"/>
        <v>197391.99672698192</v>
      </c>
      <c r="K145" s="10">
        <f>M145*$B$28</f>
        <v>39035.560517741476</v>
      </c>
      <c r="M145" s="23">
        <f>$M$133+$B$23</f>
        <v>5929452.230543009</v>
      </c>
      <c r="N145" s="15">
        <f t="shared" si="14"/>
        <v>158356.43620924043</v>
      </c>
    </row>
    <row r="146" spans="1:17" x14ac:dyDescent="0.3">
      <c r="A146" s="3">
        <v>48458</v>
      </c>
      <c r="B146">
        <v>125000</v>
      </c>
      <c r="C146" s="4">
        <f>C145*(1+$J$25)</f>
        <v>198049.97004940521</v>
      </c>
      <c r="E146" s="4">
        <f t="shared" si="15"/>
        <v>198049.97004940521</v>
      </c>
      <c r="J146" s="10">
        <f t="shared" si="16"/>
        <v>198049.97004940521</v>
      </c>
      <c r="K146" s="10">
        <f>M146*$B$28</f>
        <v>45009.503512307827</v>
      </c>
      <c r="M146" s="23">
        <f>$M$145+$B$24</f>
        <v>6836886.6094644796</v>
      </c>
      <c r="N146" s="15">
        <f t="shared" si="14"/>
        <v>153040.46653709738</v>
      </c>
    </row>
    <row r="147" spans="1:17" x14ac:dyDescent="0.3">
      <c r="A147" s="3">
        <v>48488</v>
      </c>
      <c r="B147">
        <v>125000</v>
      </c>
      <c r="C147" s="4">
        <f>C146*(1+$J$25)</f>
        <v>198710.13661623659</v>
      </c>
      <c r="E147" s="4">
        <f t="shared" si="15"/>
        <v>198710.13661623659</v>
      </c>
      <c r="J147" s="10">
        <f t="shared" si="16"/>
        <v>198710.13661623659</v>
      </c>
      <c r="K147" s="10">
        <f>M147*$B$28</f>
        <v>45009.503512307827</v>
      </c>
      <c r="M147" s="23">
        <f>$M$145+$B$24</f>
        <v>6836886.6094644796</v>
      </c>
      <c r="N147" s="15">
        <f t="shared" si="14"/>
        <v>153700.63310392876</v>
      </c>
    </row>
    <row r="148" spans="1:17" x14ac:dyDescent="0.3">
      <c r="A148" s="3">
        <v>48519</v>
      </c>
      <c r="B148">
        <v>125000</v>
      </c>
      <c r="C148" s="4">
        <f>C147*(1+$J$25)</f>
        <v>199372.50373829072</v>
      </c>
      <c r="E148" s="4">
        <f t="shared" si="15"/>
        <v>199372.50373829072</v>
      </c>
      <c r="J148" s="10">
        <f t="shared" si="16"/>
        <v>199372.50373829072</v>
      </c>
      <c r="K148" s="10">
        <f>M148*$B$28</f>
        <v>45009.503512307827</v>
      </c>
      <c r="M148" s="23">
        <f>$M$145+$B$24</f>
        <v>6836886.6094644796</v>
      </c>
      <c r="N148" s="15">
        <f t="shared" si="14"/>
        <v>154363.00022598289</v>
      </c>
    </row>
    <row r="149" spans="1:17" x14ac:dyDescent="0.3">
      <c r="A149" s="3">
        <v>48549</v>
      </c>
      <c r="B149">
        <v>125000</v>
      </c>
      <c r="C149" s="4">
        <f>C148*(1+$J$25)</f>
        <v>200037.07875075171</v>
      </c>
      <c r="E149" s="4">
        <f t="shared" si="15"/>
        <v>200037.07875075171</v>
      </c>
      <c r="J149" s="10">
        <f t="shared" si="16"/>
        <v>200037.07875075171</v>
      </c>
      <c r="K149" s="10">
        <f>M149*$B$28</f>
        <v>45009.503512307827</v>
      </c>
      <c r="M149" s="23">
        <f>$M$145+$B$24</f>
        <v>6836886.6094644796</v>
      </c>
      <c r="N149" s="15">
        <f t="shared" si="14"/>
        <v>155027.57523844388</v>
      </c>
    </row>
    <row r="150" spans="1:17" x14ac:dyDescent="0.3">
      <c r="A150" s="3">
        <v>48580</v>
      </c>
      <c r="B150">
        <v>125000</v>
      </c>
      <c r="C150" s="4">
        <f>C149*(1+$J$26)</f>
        <v>200703.86901325424</v>
      </c>
      <c r="E150" s="4">
        <f t="shared" si="15"/>
        <v>200703.86901325424</v>
      </c>
      <c r="J150" s="10">
        <f t="shared" si="16"/>
        <v>200703.86901325424</v>
      </c>
      <c r="K150" s="10">
        <f>M150*$B$28</f>
        <v>45009.503512307827</v>
      </c>
      <c r="M150" s="23">
        <f>$M$145+$B$24</f>
        <v>6836886.6094644796</v>
      </c>
      <c r="N150" s="15">
        <f t="shared" si="14"/>
        <v>155694.36550094641</v>
      </c>
    </row>
    <row r="151" spans="1:17" x14ac:dyDescent="0.3">
      <c r="A151" s="3">
        <v>48611</v>
      </c>
      <c r="B151">
        <v>125000</v>
      </c>
      <c r="C151" s="4">
        <f>C150*(1+$J$26)</f>
        <v>201372.8819099651</v>
      </c>
      <c r="E151" s="4">
        <f t="shared" si="15"/>
        <v>201372.8819099651</v>
      </c>
      <c r="J151" s="10">
        <f t="shared" si="16"/>
        <v>201372.8819099651</v>
      </c>
      <c r="K151" s="10">
        <f>M151*$B$28</f>
        <v>45009.503512307827</v>
      </c>
      <c r="M151" s="23">
        <f>$M$145+$B$24</f>
        <v>6836886.6094644796</v>
      </c>
      <c r="N151" s="15">
        <f t="shared" si="14"/>
        <v>156363.37839765727</v>
      </c>
    </row>
    <row r="152" spans="1:17" x14ac:dyDescent="0.3">
      <c r="A152" s="3">
        <v>48639</v>
      </c>
      <c r="B152">
        <v>125000</v>
      </c>
      <c r="C152" s="4">
        <f>C151*(1+$J$26)</f>
        <v>202044.12484966501</v>
      </c>
      <c r="E152" s="4">
        <f t="shared" si="15"/>
        <v>202044.12484966501</v>
      </c>
      <c r="J152" s="10">
        <f t="shared" si="16"/>
        <v>202044.12484966501</v>
      </c>
      <c r="K152" s="10">
        <f>M152*$B$28</f>
        <v>45009.503512307827</v>
      </c>
      <c r="M152" s="23">
        <f>$M$145+$B$24</f>
        <v>6836886.6094644796</v>
      </c>
      <c r="N152" s="15">
        <f t="shared" si="14"/>
        <v>157034.62133735718</v>
      </c>
    </row>
    <row r="153" spans="1:17" x14ac:dyDescent="0.3">
      <c r="A153" s="3">
        <v>48670</v>
      </c>
      <c r="B153">
        <v>125000</v>
      </c>
      <c r="C153" s="4">
        <f>C152*(1+$J$26)</f>
        <v>202717.60526583059</v>
      </c>
      <c r="E153" s="4">
        <f t="shared" si="15"/>
        <v>202717.60526583059</v>
      </c>
      <c r="J153" s="10">
        <f t="shared" si="16"/>
        <v>202717.60526583059</v>
      </c>
      <c r="K153" s="10">
        <f>M153*$B$28</f>
        <v>45009.503512307827</v>
      </c>
      <c r="M153" s="23">
        <f>$M$145+$B$24</f>
        <v>6836886.6094644796</v>
      </c>
      <c r="N153" s="15">
        <f t="shared" si="14"/>
        <v>157708.10175352276</v>
      </c>
    </row>
    <row r="154" spans="1:17" x14ac:dyDescent="0.3">
      <c r="A154" s="3">
        <v>48700</v>
      </c>
      <c r="B154">
        <v>125000</v>
      </c>
      <c r="C154" s="4">
        <f>C153*(1+$J$26)</f>
        <v>203393.3306167167</v>
      </c>
      <c r="E154" s="4">
        <f t="shared" si="15"/>
        <v>203393.3306167167</v>
      </c>
      <c r="J154" s="10">
        <f t="shared" si="16"/>
        <v>203393.3306167167</v>
      </c>
      <c r="K154" s="10">
        <f>M154*$B$28</f>
        <v>45009.503512307827</v>
      </c>
      <c r="M154" s="23">
        <f>$M$145+$B$24</f>
        <v>6836886.6094644796</v>
      </c>
      <c r="N154" s="15">
        <f t="shared" si="14"/>
        <v>158383.82710440888</v>
      </c>
    </row>
    <row r="155" spans="1:17" x14ac:dyDescent="0.3">
      <c r="A155" s="3">
        <v>48731</v>
      </c>
      <c r="B155">
        <v>125000</v>
      </c>
      <c r="C155" s="4">
        <f>C154*(1+$J$26)</f>
        <v>204071.3083854391</v>
      </c>
      <c r="E155" s="4">
        <f t="shared" si="15"/>
        <v>204071.3083854391</v>
      </c>
      <c r="J155" s="10">
        <f t="shared" si="16"/>
        <v>204071.3083854391</v>
      </c>
      <c r="K155" s="10">
        <f>M155*$B$28</f>
        <v>45009.503512307827</v>
      </c>
      <c r="M155" s="23">
        <f>$M$145+$B$24</f>
        <v>6836886.6094644796</v>
      </c>
      <c r="N155" s="15">
        <f t="shared" si="14"/>
        <v>159061.80487313127</v>
      </c>
      <c r="O155" s="30"/>
      <c r="P155" s="30"/>
      <c r="Q155" s="30"/>
    </row>
    <row r="156" spans="1:17" x14ac:dyDescent="0.3">
      <c r="A156" s="3">
        <v>48761</v>
      </c>
      <c r="B156">
        <v>125000</v>
      </c>
      <c r="C156" s="4">
        <f>C155*(1+$J$26)</f>
        <v>204751.54608005725</v>
      </c>
      <c r="E156" s="4">
        <f t="shared" si="15"/>
        <v>204751.54608005725</v>
      </c>
      <c r="J156" s="10">
        <f t="shared" si="16"/>
        <v>204751.54608005725</v>
      </c>
      <c r="K156" s="10">
        <f>M156*$B$28</f>
        <v>45009.503512307827</v>
      </c>
      <c r="M156" s="23">
        <f>$M$145+$B$24</f>
        <v>6836886.6094644796</v>
      </c>
      <c r="N156" s="15">
        <f t="shared" si="14"/>
        <v>159742.04256774942</v>
      </c>
    </row>
    <row r="157" spans="1:17" x14ac:dyDescent="0.3">
      <c r="A157" s="3">
        <v>48792</v>
      </c>
      <c r="B157">
        <v>125000</v>
      </c>
      <c r="C157" s="4">
        <f>C156*(1+$J$26)</f>
        <v>205434.05123365746</v>
      </c>
      <c r="E157" s="4">
        <f t="shared" si="15"/>
        <v>205434.05123365746</v>
      </c>
      <c r="J157" s="10">
        <f t="shared" si="16"/>
        <v>205434.05123365746</v>
      </c>
      <c r="K157" s="10">
        <f>M157*$B$28</f>
        <v>45009.503512307827</v>
      </c>
      <c r="M157" s="23">
        <f>$M$145+$B$24</f>
        <v>6836886.6094644796</v>
      </c>
      <c r="N157" s="15">
        <f t="shared" si="14"/>
        <v>160424.54772134963</v>
      </c>
    </row>
    <row r="158" spans="1:17" x14ac:dyDescent="0.3">
      <c r="A158" s="3">
        <v>48823</v>
      </c>
      <c r="B158">
        <v>125000</v>
      </c>
      <c r="C158" s="4">
        <f>C157*(1+$J$26)</f>
        <v>206118.83140443632</v>
      </c>
      <c r="E158" s="4">
        <f t="shared" si="15"/>
        <v>206118.83140443632</v>
      </c>
      <c r="J158" s="10">
        <f t="shared" si="16"/>
        <v>206118.83140443632</v>
      </c>
      <c r="K158" s="10">
        <f>M158*$B$28</f>
        <v>51222.404226656829</v>
      </c>
      <c r="M158" s="23">
        <f>$M$157+$B$25</f>
        <v>7780618.3635428092</v>
      </c>
      <c r="N158" s="15">
        <f t="shared" si="14"/>
        <v>154896.42717777949</v>
      </c>
    </row>
    <row r="159" spans="1:17" x14ac:dyDescent="0.3">
      <c r="A159" s="3">
        <v>48853</v>
      </c>
      <c r="B159">
        <v>125000</v>
      </c>
      <c r="C159" s="4">
        <f>C158*(1+$J$26)</f>
        <v>206805.89417578446</v>
      </c>
      <c r="E159" s="4">
        <f t="shared" si="15"/>
        <v>206805.89417578446</v>
      </c>
      <c r="J159" s="10">
        <f t="shared" si="16"/>
        <v>206805.89417578446</v>
      </c>
      <c r="K159" s="10">
        <f>M159*$B$28</f>
        <v>51222.404226656829</v>
      </c>
      <c r="M159" s="23">
        <f>$M$157+$B$25</f>
        <v>7780618.3635428092</v>
      </c>
      <c r="N159" s="15">
        <f t="shared" si="14"/>
        <v>155583.48994912763</v>
      </c>
    </row>
    <row r="160" spans="1:17" x14ac:dyDescent="0.3">
      <c r="A160" s="3">
        <v>48884</v>
      </c>
      <c r="B160">
        <v>125000</v>
      </c>
      <c r="C160" s="4">
        <f>C159*(1+$J$26)</f>
        <v>207495.24715637043</v>
      </c>
      <c r="E160" s="4">
        <f t="shared" si="15"/>
        <v>207495.24715637043</v>
      </c>
      <c r="J160" s="10">
        <f t="shared" si="16"/>
        <v>207495.24715637043</v>
      </c>
      <c r="K160" s="10">
        <f>M160*$B$28</f>
        <v>51222.404226656829</v>
      </c>
      <c r="M160" s="23">
        <f>$M$157+$B$25</f>
        <v>7780618.3635428092</v>
      </c>
      <c r="N160" s="15">
        <f t="shared" si="14"/>
        <v>156272.8429297136</v>
      </c>
    </row>
    <row r="161" spans="1:14" x14ac:dyDescent="0.3">
      <c r="A161" s="3">
        <v>48914</v>
      </c>
      <c r="B161">
        <v>125000</v>
      </c>
      <c r="C161" s="4">
        <f>C160*(1+$J$26)</f>
        <v>208186.89798022501</v>
      </c>
      <c r="E161" s="4">
        <f t="shared" si="15"/>
        <v>208186.89798022501</v>
      </c>
      <c r="J161" s="10">
        <f t="shared" si="16"/>
        <v>208186.89798022501</v>
      </c>
      <c r="K161" s="10">
        <f>M161*$B$28</f>
        <v>51222.404226656829</v>
      </c>
      <c r="M161" s="23">
        <f>$M$157+$B$25</f>
        <v>7780618.3635428092</v>
      </c>
      <c r="N161" s="15">
        <f t="shared" si="14"/>
        <v>156964.49375356818</v>
      </c>
    </row>
    <row r="162" spans="1:14" x14ac:dyDescent="0.3">
      <c r="A162" s="3">
        <v>48945</v>
      </c>
      <c r="B162">
        <v>125000</v>
      </c>
      <c r="C162" s="4">
        <f>C161*(1+$J$27)</f>
        <v>208880.85430682579</v>
      </c>
      <c r="E162" s="4">
        <f t="shared" si="15"/>
        <v>208880.85430682579</v>
      </c>
      <c r="J162" s="10">
        <f t="shared" si="16"/>
        <v>208880.85430682579</v>
      </c>
      <c r="K162" s="10">
        <f>M162*$B$28</f>
        <v>51222.404226656829</v>
      </c>
      <c r="M162" s="23">
        <f>$M$157+$B$25</f>
        <v>7780618.3635428092</v>
      </c>
      <c r="N162" s="15">
        <f t="shared" si="14"/>
        <v>157658.45008016896</v>
      </c>
    </row>
    <row r="163" spans="1:14" x14ac:dyDescent="0.3">
      <c r="A163" s="3">
        <v>48976</v>
      </c>
      <c r="B163">
        <v>125000</v>
      </c>
      <c r="C163" s="4">
        <f>C162*(1+$J$27)</f>
        <v>209577.12382118189</v>
      </c>
      <c r="E163" s="4">
        <f t="shared" si="15"/>
        <v>209577.12382118189</v>
      </c>
      <c r="J163" s="10">
        <f t="shared" si="16"/>
        <v>209577.12382118189</v>
      </c>
      <c r="K163" s="10">
        <f>M163*$B$28</f>
        <v>51222.404226656829</v>
      </c>
      <c r="M163" s="23">
        <f>$M$157+$B$25</f>
        <v>7780618.3635428092</v>
      </c>
      <c r="N163" s="15">
        <f>J163-K163</f>
        <v>158354.71959452506</v>
      </c>
    </row>
    <row r="164" spans="1:14" x14ac:dyDescent="0.3">
      <c r="A164" s="3">
        <v>49004</v>
      </c>
      <c r="B164">
        <v>125000</v>
      </c>
      <c r="C164" s="4">
        <f>C163*(1+$J$27)</f>
        <v>210275.71423391916</v>
      </c>
      <c r="E164" s="4">
        <f t="shared" si="15"/>
        <v>210275.71423391916</v>
      </c>
      <c r="J164" s="10">
        <f t="shared" si="16"/>
        <v>210275.71423391916</v>
      </c>
      <c r="K164" s="10">
        <f>M164*$B$28</f>
        <v>51222.404226656829</v>
      </c>
      <c r="M164" s="23">
        <f>$M$157+$B$25</f>
        <v>7780618.3635428092</v>
      </c>
      <c r="N164" s="15">
        <f t="shared" si="14"/>
        <v>159053.31000726233</v>
      </c>
    </row>
    <row r="165" spans="1:14" x14ac:dyDescent="0.3">
      <c r="A165" s="3">
        <v>49035</v>
      </c>
      <c r="B165">
        <v>125000</v>
      </c>
      <c r="C165" s="4">
        <f>C164*(1+$J$27)</f>
        <v>210976.63328136559</v>
      </c>
      <c r="E165" s="4">
        <f t="shared" si="15"/>
        <v>210976.63328136559</v>
      </c>
      <c r="J165" s="10">
        <f t="shared" si="16"/>
        <v>210976.63328136559</v>
      </c>
      <c r="K165" s="10">
        <f>M165*$B$28</f>
        <v>51222.404226656829</v>
      </c>
      <c r="M165" s="23">
        <f>$M$157+$B$25</f>
        <v>7780618.3635428092</v>
      </c>
      <c r="N165" s="15">
        <f t="shared" si="14"/>
        <v>159754.22905470876</v>
      </c>
    </row>
    <row r="166" spans="1:14" x14ac:dyDescent="0.3">
      <c r="A166" s="3">
        <v>49065</v>
      </c>
      <c r="B166">
        <v>125000</v>
      </c>
      <c r="C166" s="4">
        <f>C165*(1+$J$27)</f>
        <v>211679.88872563682</v>
      </c>
      <c r="E166" s="4">
        <f t="shared" si="15"/>
        <v>211679.88872563682</v>
      </c>
      <c r="J166" s="10">
        <f t="shared" si="16"/>
        <v>211679.88872563682</v>
      </c>
      <c r="K166" s="10">
        <f>M166*$B$28</f>
        <v>51222.404226656829</v>
      </c>
      <c r="M166" s="23">
        <f>$M$157+$B$25</f>
        <v>7780618.3635428092</v>
      </c>
      <c r="N166" s="15">
        <f t="shared" si="14"/>
        <v>160457.48449897999</v>
      </c>
    </row>
    <row r="167" spans="1:14" x14ac:dyDescent="0.3">
      <c r="A167" s="3">
        <v>49096</v>
      </c>
      <c r="B167">
        <v>125000</v>
      </c>
      <c r="C167" s="4">
        <f>C166*(1+$J$27)</f>
        <v>212385.4883547223</v>
      </c>
      <c r="E167" s="4">
        <f t="shared" si="15"/>
        <v>212385.4883547223</v>
      </c>
      <c r="J167" s="10">
        <f t="shared" si="16"/>
        <v>212385.4883547223</v>
      </c>
      <c r="K167" s="10">
        <f>M167*$B$28</f>
        <v>51222.404226656829</v>
      </c>
      <c r="M167" s="23">
        <f>$M$157+$B$25</f>
        <v>7780618.3635428092</v>
      </c>
      <c r="N167" s="15">
        <f t="shared" si="14"/>
        <v>161163.08412806547</v>
      </c>
    </row>
    <row r="168" spans="1:14" x14ac:dyDescent="0.3">
      <c r="A168" s="3">
        <v>49126</v>
      </c>
      <c r="B168">
        <v>125000</v>
      </c>
      <c r="C168" s="4">
        <f>C167*(1+$J$27)</f>
        <v>213093.43998257138</v>
      </c>
      <c r="E168" s="4">
        <f t="shared" si="15"/>
        <v>213093.43998257138</v>
      </c>
      <c r="J168" s="10">
        <f t="shared" si="16"/>
        <v>213093.43998257138</v>
      </c>
      <c r="K168" s="10">
        <f>M168*$B$28</f>
        <v>51222.404226656829</v>
      </c>
      <c r="M168" s="23">
        <f>$M$157+$B$25</f>
        <v>7780618.3635428092</v>
      </c>
      <c r="N168" s="15">
        <f t="shared" ref="N168:N231" si="17">J168-K168</f>
        <v>161871.03575591455</v>
      </c>
    </row>
    <row r="169" spans="1:14" x14ac:dyDescent="0.3">
      <c r="A169" s="3">
        <v>49157</v>
      </c>
      <c r="B169">
        <v>125000</v>
      </c>
      <c r="C169" s="4">
        <f>C168*(1+$J$27)</f>
        <v>213803.75144917995</v>
      </c>
      <c r="E169" s="4">
        <f t="shared" si="15"/>
        <v>213803.75144917995</v>
      </c>
      <c r="J169" s="10">
        <f t="shared" si="16"/>
        <v>213803.75144917995</v>
      </c>
      <c r="K169" s="10">
        <f>M169*$B$28</f>
        <v>51222.404226656829</v>
      </c>
      <c r="M169" s="23">
        <f>$M$157+$B$25</f>
        <v>7780618.3635428092</v>
      </c>
      <c r="N169" s="15">
        <f t="shared" si="17"/>
        <v>162581.34722252312</v>
      </c>
    </row>
    <row r="170" spans="1:14" x14ac:dyDescent="0.3">
      <c r="A170" s="13">
        <v>49188</v>
      </c>
      <c r="B170" s="12">
        <v>125000</v>
      </c>
      <c r="C170" s="14">
        <f>C169*(1+$J$27)</f>
        <v>214516.43062067725</v>
      </c>
      <c r="D170" s="12"/>
      <c r="E170" s="14">
        <f t="shared" ref="E170:E233" si="18">C170-D170</f>
        <v>214516.43062067725</v>
      </c>
      <c r="F170" s="12"/>
      <c r="G170" s="12"/>
      <c r="H170" s="12"/>
      <c r="I170" s="12"/>
      <c r="J170" s="11">
        <f t="shared" si="16"/>
        <v>214516.43062067725</v>
      </c>
      <c r="K170" s="11">
        <f>$F$21</f>
        <v>93989.744615136791</v>
      </c>
      <c r="L170" s="12" t="s">
        <v>31</v>
      </c>
      <c r="M170" s="12"/>
      <c r="N170" s="21">
        <f t="shared" si="17"/>
        <v>120526.68600554045</v>
      </c>
    </row>
    <row r="171" spans="1:14" x14ac:dyDescent="0.3">
      <c r="A171" s="3">
        <v>49218</v>
      </c>
      <c r="B171">
        <v>125000</v>
      </c>
      <c r="C171" s="4">
        <f>C170*(1+$J$27)</f>
        <v>215231.48538941285</v>
      </c>
      <c r="E171" s="4">
        <f t="shared" si="18"/>
        <v>215231.48538941285</v>
      </c>
      <c r="J171" s="10">
        <f t="shared" si="16"/>
        <v>215231.48538941285</v>
      </c>
      <c r="K171" s="10">
        <f>$K$170</f>
        <v>93989.744615136791</v>
      </c>
      <c r="N171" s="15">
        <f t="shared" si="17"/>
        <v>121241.74077427606</v>
      </c>
    </row>
    <row r="172" spans="1:14" x14ac:dyDescent="0.3">
      <c r="A172" s="3">
        <v>49249</v>
      </c>
      <c r="B172">
        <v>125000</v>
      </c>
      <c r="C172" s="4">
        <f>C171*(1+$J$27)</f>
        <v>215948.92367404423</v>
      </c>
      <c r="E172" s="4">
        <f t="shared" si="18"/>
        <v>215948.92367404423</v>
      </c>
      <c r="J172" s="10">
        <f t="shared" si="16"/>
        <v>215948.92367404423</v>
      </c>
      <c r="K172" s="10">
        <f>$K$170</f>
        <v>93989.744615136791</v>
      </c>
      <c r="N172" s="15">
        <f t="shared" si="17"/>
        <v>121959.17905890744</v>
      </c>
    </row>
    <row r="173" spans="1:14" x14ac:dyDescent="0.3">
      <c r="A173" s="3">
        <v>49279</v>
      </c>
      <c r="B173">
        <v>125000</v>
      </c>
      <c r="C173" s="4">
        <f>C172*(1+$J$27)</f>
        <v>216668.75341962438</v>
      </c>
      <c r="E173" s="4">
        <f t="shared" si="18"/>
        <v>216668.75341962438</v>
      </c>
      <c r="J173" s="10">
        <f t="shared" si="16"/>
        <v>216668.75341962438</v>
      </c>
      <c r="K173" s="10">
        <f>$K$170</f>
        <v>93989.744615136791</v>
      </c>
      <c r="N173" s="15">
        <f t="shared" si="17"/>
        <v>122679.00880448759</v>
      </c>
    </row>
    <row r="174" spans="1:14" x14ac:dyDescent="0.3">
      <c r="A174" s="3">
        <v>49310</v>
      </c>
      <c r="B174">
        <v>125000</v>
      </c>
      <c r="C174" s="4">
        <f>C173*(1+$J$28)</f>
        <v>217390.98259768981</v>
      </c>
      <c r="E174" s="4">
        <f t="shared" si="18"/>
        <v>217390.98259768981</v>
      </c>
      <c r="J174" s="10">
        <f t="shared" si="16"/>
        <v>217390.98259768981</v>
      </c>
      <c r="K174" s="10">
        <f>$K$170</f>
        <v>93989.744615136791</v>
      </c>
      <c r="N174" s="15">
        <f t="shared" si="17"/>
        <v>123401.23798255302</v>
      </c>
    </row>
    <row r="175" spans="1:14" x14ac:dyDescent="0.3">
      <c r="A175" s="3">
        <v>49341</v>
      </c>
      <c r="B175">
        <v>125000</v>
      </c>
      <c r="C175" s="4">
        <f>C174*(1+$J$28)</f>
        <v>218115.61920634878</v>
      </c>
      <c r="E175" s="4">
        <f t="shared" si="18"/>
        <v>218115.61920634878</v>
      </c>
      <c r="J175" s="10">
        <f t="shared" si="16"/>
        <v>218115.61920634878</v>
      </c>
      <c r="K175" s="10">
        <f>$K$170</f>
        <v>93989.744615136791</v>
      </c>
      <c r="N175" s="15">
        <f t="shared" si="17"/>
        <v>124125.87459121199</v>
      </c>
    </row>
    <row r="176" spans="1:14" x14ac:dyDescent="0.3">
      <c r="A176" s="3">
        <v>49369</v>
      </c>
      <c r="B176">
        <v>125000</v>
      </c>
      <c r="C176" s="4">
        <f>C175*(1+$J$28)</f>
        <v>218842.67127036996</v>
      </c>
      <c r="E176" s="4">
        <f t="shared" si="18"/>
        <v>218842.67127036996</v>
      </c>
      <c r="J176" s="10">
        <f t="shared" si="16"/>
        <v>218842.67127036996</v>
      </c>
      <c r="K176" s="10">
        <f>$K$170</f>
        <v>93989.744615136791</v>
      </c>
      <c r="N176" s="15">
        <f t="shared" si="17"/>
        <v>124852.92665523317</v>
      </c>
    </row>
    <row r="177" spans="1:14" x14ac:dyDescent="0.3">
      <c r="A177" s="3">
        <v>49400</v>
      </c>
      <c r="B177">
        <v>125000</v>
      </c>
      <c r="C177" s="4">
        <f>C176*(1+$J$28)</f>
        <v>219572.1468412712</v>
      </c>
      <c r="E177" s="4">
        <f t="shared" si="18"/>
        <v>219572.1468412712</v>
      </c>
      <c r="J177" s="10">
        <f t="shared" si="16"/>
        <v>219572.1468412712</v>
      </c>
      <c r="K177" s="10">
        <f>$K$170</f>
        <v>93989.744615136791</v>
      </c>
      <c r="N177" s="15">
        <f t="shared" si="17"/>
        <v>125582.40222613441</v>
      </c>
    </row>
    <row r="178" spans="1:14" x14ac:dyDescent="0.3">
      <c r="A178" s="3">
        <v>49430</v>
      </c>
      <c r="B178">
        <v>125000</v>
      </c>
      <c r="C178" s="4">
        <f>C177*(1+$J$28)</f>
        <v>220304.05399740877</v>
      </c>
      <c r="E178" s="4">
        <f t="shared" si="18"/>
        <v>220304.05399740877</v>
      </c>
      <c r="J178" s="10">
        <f t="shared" si="16"/>
        <v>220304.05399740877</v>
      </c>
      <c r="K178" s="10">
        <f>$K$170</f>
        <v>93989.744615136791</v>
      </c>
      <c r="N178" s="15">
        <f t="shared" si="17"/>
        <v>126314.30938227198</v>
      </c>
    </row>
    <row r="179" spans="1:14" x14ac:dyDescent="0.3">
      <c r="A179" s="3">
        <v>49461</v>
      </c>
      <c r="B179">
        <v>125000</v>
      </c>
      <c r="C179" s="4">
        <f>C178*(1+$J$28)</f>
        <v>221038.40084406681</v>
      </c>
      <c r="E179" s="4">
        <f t="shared" si="18"/>
        <v>221038.40084406681</v>
      </c>
      <c r="J179" s="10">
        <f t="shared" si="16"/>
        <v>221038.40084406681</v>
      </c>
      <c r="K179" s="10">
        <f>$K$170</f>
        <v>93989.744615136791</v>
      </c>
      <c r="N179" s="15">
        <f t="shared" si="17"/>
        <v>127048.65622893002</v>
      </c>
    </row>
    <row r="180" spans="1:14" x14ac:dyDescent="0.3">
      <c r="A180" s="3">
        <v>49491</v>
      </c>
      <c r="B180">
        <v>125000</v>
      </c>
      <c r="C180" s="4">
        <f>C179*(1+$J$28)</f>
        <v>221775.19551354705</v>
      </c>
      <c r="E180" s="4">
        <f t="shared" si="18"/>
        <v>221775.19551354705</v>
      </c>
      <c r="J180" s="10">
        <f t="shared" si="16"/>
        <v>221775.19551354705</v>
      </c>
      <c r="K180" s="10">
        <f>$K$170</f>
        <v>93989.744615136791</v>
      </c>
      <c r="N180" s="15">
        <f t="shared" si="17"/>
        <v>127785.45089841026</v>
      </c>
    </row>
    <row r="181" spans="1:14" x14ac:dyDescent="0.3">
      <c r="A181" s="3">
        <v>49522</v>
      </c>
      <c r="B181">
        <v>125000</v>
      </c>
      <c r="C181" s="4">
        <f>C180*(1+$J$28)</f>
        <v>222514.44616525888</v>
      </c>
      <c r="E181" s="4">
        <f t="shared" si="18"/>
        <v>222514.44616525888</v>
      </c>
      <c r="J181" s="10">
        <f t="shared" si="16"/>
        <v>222514.44616525888</v>
      </c>
      <c r="K181" s="10">
        <f>$K$170</f>
        <v>93989.744615136791</v>
      </c>
      <c r="N181" s="15">
        <f t="shared" si="17"/>
        <v>128524.70155012209</v>
      </c>
    </row>
    <row r="182" spans="1:14" x14ac:dyDescent="0.3">
      <c r="A182" s="3">
        <v>49553</v>
      </c>
      <c r="B182">
        <v>125000</v>
      </c>
      <c r="C182" s="4">
        <f>C181*(1+$J$28)</f>
        <v>223256.16098580975</v>
      </c>
      <c r="E182" s="4">
        <f t="shared" si="18"/>
        <v>223256.16098580975</v>
      </c>
      <c r="J182" s="10">
        <f t="shared" si="16"/>
        <v>223256.16098580975</v>
      </c>
      <c r="K182" s="10">
        <f>$K$170</f>
        <v>93989.744615136791</v>
      </c>
      <c r="N182" s="15">
        <f t="shared" si="17"/>
        <v>129266.41637067296</v>
      </c>
    </row>
    <row r="183" spans="1:14" x14ac:dyDescent="0.3">
      <c r="A183" s="3">
        <v>49583</v>
      </c>
      <c r="B183">
        <v>125000</v>
      </c>
      <c r="C183" s="4">
        <f>C182*(1+$J$28)</f>
        <v>224000.34818909579</v>
      </c>
      <c r="E183" s="4">
        <f t="shared" si="18"/>
        <v>224000.34818909579</v>
      </c>
      <c r="J183" s="10">
        <f t="shared" si="16"/>
        <v>224000.34818909579</v>
      </c>
      <c r="K183" s="10">
        <f>$K$170</f>
        <v>93989.744615136791</v>
      </c>
      <c r="N183" s="15">
        <f t="shared" si="17"/>
        <v>130010.603573959</v>
      </c>
    </row>
    <row r="184" spans="1:14" x14ac:dyDescent="0.3">
      <c r="A184" s="3">
        <v>49614</v>
      </c>
      <c r="B184">
        <v>125000</v>
      </c>
      <c r="C184" s="4">
        <f>C183*(1+$J$28)</f>
        <v>224747.01601639279</v>
      </c>
      <c r="E184" s="4">
        <f t="shared" si="18"/>
        <v>224747.01601639279</v>
      </c>
      <c r="J184" s="10">
        <f t="shared" si="16"/>
        <v>224747.01601639279</v>
      </c>
      <c r="K184" s="10">
        <f>$K$170</f>
        <v>93989.744615136791</v>
      </c>
      <c r="N184" s="15">
        <f t="shared" si="17"/>
        <v>130757.271401256</v>
      </c>
    </row>
    <row r="185" spans="1:14" x14ac:dyDescent="0.3">
      <c r="A185" s="3">
        <v>49644</v>
      </c>
      <c r="B185">
        <v>125000</v>
      </c>
      <c r="C185" s="4">
        <f>C184*(1+$J$28)</f>
        <v>225496.17273644745</v>
      </c>
      <c r="E185" s="4">
        <f t="shared" si="18"/>
        <v>225496.17273644745</v>
      </c>
      <c r="J185" s="10">
        <f t="shared" si="16"/>
        <v>225496.17273644745</v>
      </c>
      <c r="K185" s="10">
        <f>$K$170</f>
        <v>93989.744615136791</v>
      </c>
      <c r="N185" s="15">
        <f t="shared" si="17"/>
        <v>131506.42812131066</v>
      </c>
    </row>
    <row r="186" spans="1:14" x14ac:dyDescent="0.3">
      <c r="A186" s="3">
        <v>49675</v>
      </c>
      <c r="B186">
        <v>125000</v>
      </c>
      <c r="C186" s="4">
        <f>C185*(1+$J$29)</f>
        <v>226247.82664556894</v>
      </c>
      <c r="E186" s="4">
        <f t="shared" si="18"/>
        <v>226247.82664556894</v>
      </c>
      <c r="J186" s="10">
        <f t="shared" ref="J186:J249" si="19">E186</f>
        <v>226247.82664556894</v>
      </c>
      <c r="K186" s="10">
        <f>$K$170</f>
        <v>93989.744615136791</v>
      </c>
      <c r="N186" s="15">
        <f t="shared" si="17"/>
        <v>132258.08203043215</v>
      </c>
    </row>
    <row r="187" spans="1:14" x14ac:dyDescent="0.3">
      <c r="A187" s="3">
        <v>49706</v>
      </c>
      <c r="B187">
        <v>125000</v>
      </c>
      <c r="C187" s="4">
        <f>C186*(1+$J$29)</f>
        <v>227001.98606772086</v>
      </c>
      <c r="E187" s="4">
        <f t="shared" si="18"/>
        <v>227001.98606772086</v>
      </c>
      <c r="J187" s="10">
        <f t="shared" si="19"/>
        <v>227001.98606772086</v>
      </c>
      <c r="K187" s="10">
        <f>$K$170</f>
        <v>93989.744615136791</v>
      </c>
      <c r="N187" s="15">
        <f t="shared" si="17"/>
        <v>133012.24145258407</v>
      </c>
    </row>
    <row r="188" spans="1:14" x14ac:dyDescent="0.3">
      <c r="A188" s="3">
        <v>49735</v>
      </c>
      <c r="B188">
        <v>125000</v>
      </c>
      <c r="C188" s="4">
        <f>C187*(1+$J$29)</f>
        <v>227758.65935461328</v>
      </c>
      <c r="E188" s="4">
        <f t="shared" si="18"/>
        <v>227758.65935461328</v>
      </c>
      <c r="J188" s="10">
        <f t="shared" si="19"/>
        <v>227758.65935461328</v>
      </c>
      <c r="K188" s="10">
        <f>$K$170</f>
        <v>93989.744615136791</v>
      </c>
      <c r="N188" s="15">
        <f t="shared" si="17"/>
        <v>133768.91473947649</v>
      </c>
    </row>
    <row r="189" spans="1:14" x14ac:dyDescent="0.3">
      <c r="A189" s="3">
        <v>49766</v>
      </c>
      <c r="B189">
        <v>125000</v>
      </c>
      <c r="C189" s="4">
        <f>C188*(1+$J$29)</f>
        <v>228517.85488579533</v>
      </c>
      <c r="E189" s="4">
        <f t="shared" si="18"/>
        <v>228517.85488579533</v>
      </c>
      <c r="J189" s="10">
        <f t="shared" si="19"/>
        <v>228517.85488579533</v>
      </c>
      <c r="K189" s="10">
        <f>$K$170</f>
        <v>93989.744615136791</v>
      </c>
      <c r="N189" s="15">
        <f t="shared" si="17"/>
        <v>134528.11027065854</v>
      </c>
    </row>
    <row r="190" spans="1:14" x14ac:dyDescent="0.3">
      <c r="A190" s="3">
        <v>49796</v>
      </c>
      <c r="B190">
        <v>125000</v>
      </c>
      <c r="C190" s="4">
        <f>C189*(1+$J$29)</f>
        <v>229279.581068748</v>
      </c>
      <c r="E190" s="4">
        <f t="shared" si="18"/>
        <v>229279.581068748</v>
      </c>
      <c r="J190" s="10">
        <f t="shared" si="19"/>
        <v>229279.581068748</v>
      </c>
      <c r="K190" s="10">
        <f>$K$170</f>
        <v>93989.744615136791</v>
      </c>
      <c r="N190" s="15">
        <f t="shared" si="17"/>
        <v>135289.83645361121</v>
      </c>
    </row>
    <row r="191" spans="1:14" x14ac:dyDescent="0.3">
      <c r="A191" s="3">
        <v>49827</v>
      </c>
      <c r="B191">
        <v>125000</v>
      </c>
      <c r="C191" s="4">
        <f>C190*(1+$J$29)</f>
        <v>230043.84633897716</v>
      </c>
      <c r="E191" s="4">
        <f t="shared" si="18"/>
        <v>230043.84633897716</v>
      </c>
      <c r="J191" s="10">
        <f t="shared" si="19"/>
        <v>230043.84633897716</v>
      </c>
      <c r="K191" s="10">
        <f>$K$170</f>
        <v>93989.744615136791</v>
      </c>
      <c r="N191" s="15">
        <f t="shared" si="17"/>
        <v>136054.10172384037</v>
      </c>
    </row>
    <row r="192" spans="1:14" x14ac:dyDescent="0.3">
      <c r="A192" s="3">
        <v>49857</v>
      </c>
      <c r="B192">
        <v>125000</v>
      </c>
      <c r="C192" s="4">
        <f>C191*(1+$J$29)</f>
        <v>230810.65916010711</v>
      </c>
      <c r="E192" s="4">
        <f t="shared" si="18"/>
        <v>230810.65916010711</v>
      </c>
      <c r="J192" s="10">
        <f t="shared" si="19"/>
        <v>230810.65916010711</v>
      </c>
      <c r="K192" s="10">
        <f>$K$170</f>
        <v>93989.744615136791</v>
      </c>
      <c r="N192" s="15">
        <f t="shared" si="17"/>
        <v>136820.91454497032</v>
      </c>
    </row>
    <row r="193" spans="1:14" x14ac:dyDescent="0.3">
      <c r="A193" s="3">
        <v>49888</v>
      </c>
      <c r="B193">
        <v>125000</v>
      </c>
      <c r="C193" s="4">
        <f>C192*(1+$J$29)</f>
        <v>231580.02802397416</v>
      </c>
      <c r="E193" s="4">
        <f t="shared" si="18"/>
        <v>231580.02802397416</v>
      </c>
      <c r="J193" s="10">
        <f t="shared" si="19"/>
        <v>231580.02802397416</v>
      </c>
      <c r="K193" s="10">
        <f>$K$170</f>
        <v>93989.744615136791</v>
      </c>
      <c r="N193" s="15">
        <f t="shared" si="17"/>
        <v>137590.28340883736</v>
      </c>
    </row>
    <row r="194" spans="1:14" x14ac:dyDescent="0.3">
      <c r="A194" s="3">
        <v>49919</v>
      </c>
      <c r="B194">
        <v>125000</v>
      </c>
      <c r="C194" s="4">
        <f>C193*(1+$J$29)</f>
        <v>232351.96145072076</v>
      </c>
      <c r="E194" s="4">
        <f t="shared" si="18"/>
        <v>232351.96145072076</v>
      </c>
      <c r="J194" s="10">
        <f t="shared" si="19"/>
        <v>232351.96145072076</v>
      </c>
      <c r="K194" s="10">
        <f>$K$170</f>
        <v>93989.744615136791</v>
      </c>
      <c r="N194" s="15">
        <f t="shared" si="17"/>
        <v>138362.21683558397</v>
      </c>
    </row>
    <row r="195" spans="1:14" x14ac:dyDescent="0.3">
      <c r="A195" s="3">
        <v>49949</v>
      </c>
      <c r="B195">
        <v>125000</v>
      </c>
      <c r="C195" s="4">
        <f>C194*(1+$J$29)</f>
        <v>233126.46798888984</v>
      </c>
      <c r="E195" s="4">
        <f t="shared" si="18"/>
        <v>233126.46798888984</v>
      </c>
      <c r="J195" s="10">
        <f t="shared" si="19"/>
        <v>233126.46798888984</v>
      </c>
      <c r="K195" s="10">
        <f>$K$170</f>
        <v>93989.744615136791</v>
      </c>
      <c r="N195" s="15">
        <f t="shared" si="17"/>
        <v>139136.72337375305</v>
      </c>
    </row>
    <row r="196" spans="1:14" x14ac:dyDescent="0.3">
      <c r="A196" s="3">
        <v>49980</v>
      </c>
      <c r="B196">
        <v>125000</v>
      </c>
      <c r="C196" s="4">
        <f>C195*(1+$J$29)</f>
        <v>233903.55621551949</v>
      </c>
      <c r="E196" s="4">
        <f t="shared" si="18"/>
        <v>233903.55621551949</v>
      </c>
      <c r="J196" s="10">
        <f t="shared" si="19"/>
        <v>233903.55621551949</v>
      </c>
      <c r="K196" s="10">
        <f>$K$170</f>
        <v>93989.744615136791</v>
      </c>
      <c r="N196" s="15">
        <f t="shared" si="17"/>
        <v>139913.8116003827</v>
      </c>
    </row>
    <row r="197" spans="1:14" x14ac:dyDescent="0.3">
      <c r="A197" s="3">
        <v>50010</v>
      </c>
      <c r="B197">
        <v>125000</v>
      </c>
      <c r="C197" s="4">
        <f>C196*(1+$J$29)</f>
        <v>234683.23473623791</v>
      </c>
      <c r="E197" s="4">
        <f t="shared" si="18"/>
        <v>234683.23473623791</v>
      </c>
      <c r="J197" s="10">
        <f t="shared" si="19"/>
        <v>234683.23473623791</v>
      </c>
      <c r="K197" s="10">
        <f>$K$170</f>
        <v>93989.744615136791</v>
      </c>
      <c r="N197" s="15">
        <f t="shared" si="17"/>
        <v>140693.49012110112</v>
      </c>
    </row>
    <row r="198" spans="1:14" x14ac:dyDescent="0.3">
      <c r="A198" s="3">
        <v>50041</v>
      </c>
      <c r="B198">
        <v>125000</v>
      </c>
      <c r="C198" s="4">
        <f>C197*(1+$J$30)</f>
        <v>235465.51218535873</v>
      </c>
      <c r="E198" s="4">
        <f t="shared" si="18"/>
        <v>235465.51218535873</v>
      </c>
      <c r="J198" s="10">
        <f t="shared" si="19"/>
        <v>235465.51218535873</v>
      </c>
      <c r="K198" s="10">
        <f>$K$170</f>
        <v>93989.744615136791</v>
      </c>
      <c r="N198" s="15">
        <f t="shared" si="17"/>
        <v>141475.76757022194</v>
      </c>
    </row>
    <row r="199" spans="1:14" x14ac:dyDescent="0.3">
      <c r="A199" s="3">
        <v>50072</v>
      </c>
      <c r="B199">
        <v>125000</v>
      </c>
      <c r="C199" s="4">
        <f>C198*(1+$J$30)</f>
        <v>236250.3972259766</v>
      </c>
      <c r="E199" s="4">
        <f t="shared" si="18"/>
        <v>236250.3972259766</v>
      </c>
      <c r="J199" s="10">
        <f t="shared" si="19"/>
        <v>236250.3972259766</v>
      </c>
      <c r="K199" s="10">
        <f>$K$170</f>
        <v>93989.744615136791</v>
      </c>
      <c r="N199" s="15">
        <f t="shared" si="17"/>
        <v>142260.65261083981</v>
      </c>
    </row>
    <row r="200" spans="1:14" x14ac:dyDescent="0.3">
      <c r="A200" s="3">
        <v>50100</v>
      </c>
      <c r="B200">
        <v>125000</v>
      </c>
      <c r="C200" s="4">
        <f>C199*(1+$J$30)</f>
        <v>237037.8985500632</v>
      </c>
      <c r="E200" s="4">
        <f t="shared" si="18"/>
        <v>237037.8985500632</v>
      </c>
      <c r="J200" s="10">
        <f t="shared" si="19"/>
        <v>237037.8985500632</v>
      </c>
      <c r="K200" s="10">
        <f>$K$170</f>
        <v>93989.744615136791</v>
      </c>
      <c r="N200" s="15">
        <f t="shared" si="17"/>
        <v>143048.15393492641</v>
      </c>
    </row>
    <row r="201" spans="1:14" x14ac:dyDescent="0.3">
      <c r="A201" s="3">
        <v>50131</v>
      </c>
      <c r="B201">
        <v>125000</v>
      </c>
      <c r="C201" s="4">
        <f>C200*(1+$J$30)</f>
        <v>237828.02487856342</v>
      </c>
      <c r="E201" s="4">
        <f t="shared" si="18"/>
        <v>237828.02487856342</v>
      </c>
      <c r="J201" s="10">
        <f t="shared" si="19"/>
        <v>237828.02487856342</v>
      </c>
      <c r="K201" s="10">
        <f>$K$170</f>
        <v>93989.744615136791</v>
      </c>
      <c r="N201" s="15">
        <f t="shared" si="17"/>
        <v>143838.28026342663</v>
      </c>
    </row>
    <row r="202" spans="1:14" x14ac:dyDescent="0.3">
      <c r="A202" s="3">
        <v>50161</v>
      </c>
      <c r="B202">
        <v>125000</v>
      </c>
      <c r="C202" s="4">
        <f>C201*(1+$J$30)</f>
        <v>238620.78496149197</v>
      </c>
      <c r="E202" s="4">
        <f t="shared" si="18"/>
        <v>238620.78496149197</v>
      </c>
      <c r="J202" s="10">
        <f t="shared" si="19"/>
        <v>238620.78496149197</v>
      </c>
      <c r="K202" s="10">
        <f>$K$170</f>
        <v>93989.744615136791</v>
      </c>
      <c r="N202" s="15">
        <f t="shared" si="17"/>
        <v>144631.04034635518</v>
      </c>
    </row>
    <row r="203" spans="1:14" x14ac:dyDescent="0.3">
      <c r="A203" s="3">
        <v>50192</v>
      </c>
      <c r="B203">
        <v>125000</v>
      </c>
      <c r="C203" s="4">
        <f>C202*(1+$J$30)</f>
        <v>239416.18757803028</v>
      </c>
      <c r="E203" s="4">
        <f t="shared" si="18"/>
        <v>239416.18757803028</v>
      </c>
      <c r="J203" s="10">
        <f t="shared" si="19"/>
        <v>239416.18757803028</v>
      </c>
      <c r="K203" s="10">
        <f>$K$170</f>
        <v>93989.744615136791</v>
      </c>
      <c r="N203" s="15">
        <f t="shared" si="17"/>
        <v>145426.44296289349</v>
      </c>
    </row>
    <row r="204" spans="1:14" x14ac:dyDescent="0.3">
      <c r="A204" s="3">
        <v>50222</v>
      </c>
      <c r="B204">
        <v>125000</v>
      </c>
      <c r="C204" s="4">
        <f>C203*(1+$J$30)</f>
        <v>240214.24153662374</v>
      </c>
      <c r="E204" s="4">
        <f t="shared" si="18"/>
        <v>240214.24153662374</v>
      </c>
      <c r="J204" s="10">
        <f t="shared" si="19"/>
        <v>240214.24153662374</v>
      </c>
      <c r="K204" s="10">
        <f>$K$170</f>
        <v>93989.744615136791</v>
      </c>
      <c r="N204" s="15">
        <f t="shared" si="17"/>
        <v>146224.49692148695</v>
      </c>
    </row>
    <row r="205" spans="1:14" x14ac:dyDescent="0.3">
      <c r="A205" s="3">
        <v>50253</v>
      </c>
      <c r="B205">
        <v>125000</v>
      </c>
      <c r="C205" s="4">
        <f>C204*(1+$J$30)</f>
        <v>241014.95567507917</v>
      </c>
      <c r="E205" s="4">
        <f t="shared" si="18"/>
        <v>241014.95567507917</v>
      </c>
      <c r="J205" s="10">
        <f t="shared" si="19"/>
        <v>241014.95567507917</v>
      </c>
      <c r="K205" s="10">
        <f>$K$170</f>
        <v>93989.744615136791</v>
      </c>
      <c r="N205" s="15">
        <f t="shared" si="17"/>
        <v>147025.21105994238</v>
      </c>
    </row>
    <row r="206" spans="1:14" x14ac:dyDescent="0.3">
      <c r="A206" s="3">
        <v>50284</v>
      </c>
      <c r="B206">
        <v>125000</v>
      </c>
      <c r="C206" s="4">
        <f>C205*(1+$J$30)</f>
        <v>241818.33886066277</v>
      </c>
      <c r="E206" s="4">
        <f t="shared" si="18"/>
        <v>241818.33886066277</v>
      </c>
      <c r="J206" s="10">
        <f t="shared" si="19"/>
        <v>241818.33886066277</v>
      </c>
      <c r="K206" s="10">
        <f>$K$170</f>
        <v>93989.744615136791</v>
      </c>
      <c r="N206" s="15">
        <f t="shared" si="17"/>
        <v>147828.59424552598</v>
      </c>
    </row>
    <row r="207" spans="1:14" x14ac:dyDescent="0.3">
      <c r="A207" s="3">
        <v>50314</v>
      </c>
      <c r="B207">
        <v>125000</v>
      </c>
      <c r="C207" s="4">
        <f>C206*(1+$J$30)</f>
        <v>242624.39999019832</v>
      </c>
      <c r="E207" s="4">
        <f t="shared" si="18"/>
        <v>242624.39999019832</v>
      </c>
      <c r="J207" s="10">
        <f t="shared" si="19"/>
        <v>242624.39999019832</v>
      </c>
      <c r="K207" s="10">
        <f>$K$170</f>
        <v>93989.744615136791</v>
      </c>
      <c r="N207" s="15">
        <f t="shared" si="17"/>
        <v>148634.65537506153</v>
      </c>
    </row>
    <row r="208" spans="1:14" x14ac:dyDescent="0.3">
      <c r="A208" s="3">
        <v>50345</v>
      </c>
      <c r="B208">
        <v>125000</v>
      </c>
      <c r="C208" s="4">
        <f>C207*(1+$J$30)</f>
        <v>243433.14799016566</v>
      </c>
      <c r="E208" s="4">
        <f t="shared" si="18"/>
        <v>243433.14799016566</v>
      </c>
      <c r="J208" s="10">
        <f t="shared" si="19"/>
        <v>243433.14799016566</v>
      </c>
      <c r="K208" s="10">
        <f>$K$170</f>
        <v>93989.744615136791</v>
      </c>
      <c r="N208" s="15">
        <f t="shared" si="17"/>
        <v>149443.40337502887</v>
      </c>
    </row>
    <row r="209" spans="1:14" x14ac:dyDescent="0.3">
      <c r="A209" s="3">
        <v>50375</v>
      </c>
      <c r="B209">
        <v>125000</v>
      </c>
      <c r="C209" s="4">
        <f>C208*(1+$J$30)</f>
        <v>244244.59181679957</v>
      </c>
      <c r="E209" s="4">
        <f t="shared" si="18"/>
        <v>244244.59181679957</v>
      </c>
      <c r="J209" s="10">
        <f t="shared" si="19"/>
        <v>244244.59181679957</v>
      </c>
      <c r="K209" s="10">
        <f>$K$170</f>
        <v>93989.744615136791</v>
      </c>
      <c r="N209" s="15">
        <f t="shared" si="17"/>
        <v>150254.84720166278</v>
      </c>
    </row>
    <row r="210" spans="1:14" x14ac:dyDescent="0.3">
      <c r="A210" s="3">
        <v>50406</v>
      </c>
      <c r="B210">
        <v>125000</v>
      </c>
      <c r="C210" s="4">
        <f>C209*(1+$J$31)</f>
        <v>245058.74045618891</v>
      </c>
      <c r="E210" s="4">
        <f t="shared" si="18"/>
        <v>245058.74045618891</v>
      </c>
      <c r="J210" s="10">
        <f t="shared" si="19"/>
        <v>245058.74045618891</v>
      </c>
      <c r="K210" s="10">
        <f>$K$170</f>
        <v>93989.744615136791</v>
      </c>
      <c r="N210" s="15">
        <f t="shared" si="17"/>
        <v>151068.99584105212</v>
      </c>
    </row>
    <row r="211" spans="1:14" x14ac:dyDescent="0.3">
      <c r="A211" s="3">
        <v>50437</v>
      </c>
      <c r="B211">
        <v>125000</v>
      </c>
      <c r="C211" s="4">
        <f>C210*(1+$J$31)</f>
        <v>245875.60292437623</v>
      </c>
      <c r="E211" s="4">
        <f t="shared" si="18"/>
        <v>245875.60292437623</v>
      </c>
      <c r="J211" s="10">
        <f t="shared" si="19"/>
        <v>245875.60292437623</v>
      </c>
      <c r="K211" s="10">
        <f>$K$170</f>
        <v>93989.744615136791</v>
      </c>
      <c r="N211" s="15">
        <f t="shared" si="17"/>
        <v>151885.85830923944</v>
      </c>
    </row>
    <row r="212" spans="1:14" x14ac:dyDescent="0.3">
      <c r="A212" s="3">
        <v>50465</v>
      </c>
      <c r="B212">
        <v>125000</v>
      </c>
      <c r="C212" s="4">
        <f>C211*(1+$J$31)</f>
        <v>246695.1882674575</v>
      </c>
      <c r="E212" s="4">
        <f t="shared" si="18"/>
        <v>246695.1882674575</v>
      </c>
      <c r="J212" s="10">
        <f t="shared" si="19"/>
        <v>246695.1882674575</v>
      </c>
      <c r="K212" s="10">
        <f>$K$170</f>
        <v>93989.744615136791</v>
      </c>
      <c r="N212" s="15">
        <f t="shared" si="17"/>
        <v>152705.44365232071</v>
      </c>
    </row>
    <row r="213" spans="1:14" x14ac:dyDescent="0.3">
      <c r="A213" s="3">
        <v>50496</v>
      </c>
      <c r="B213">
        <v>125000</v>
      </c>
      <c r="C213" s="4">
        <f>C212*(1+$J$31)</f>
        <v>247517.50556168237</v>
      </c>
      <c r="E213" s="4">
        <f t="shared" si="18"/>
        <v>247517.50556168237</v>
      </c>
      <c r="J213" s="10">
        <f t="shared" si="19"/>
        <v>247517.50556168237</v>
      </c>
      <c r="K213" s="10">
        <f>$K$170</f>
        <v>93989.744615136791</v>
      </c>
      <c r="N213" s="15">
        <f t="shared" si="17"/>
        <v>153527.76094654558</v>
      </c>
    </row>
    <row r="214" spans="1:14" x14ac:dyDescent="0.3">
      <c r="A214" s="3">
        <v>50526</v>
      </c>
      <c r="B214">
        <v>125000</v>
      </c>
      <c r="C214" s="4">
        <f>C213*(1+$J$31)</f>
        <v>248342.56391355465</v>
      </c>
      <c r="E214" s="4">
        <f t="shared" si="18"/>
        <v>248342.56391355465</v>
      </c>
      <c r="J214" s="10">
        <f t="shared" si="19"/>
        <v>248342.56391355465</v>
      </c>
      <c r="K214" s="10">
        <f>$K$170</f>
        <v>93989.744615136791</v>
      </c>
      <c r="N214" s="15">
        <f t="shared" si="17"/>
        <v>154352.81929841786</v>
      </c>
    </row>
    <row r="215" spans="1:14" x14ac:dyDescent="0.3">
      <c r="A215" s="3">
        <v>50557</v>
      </c>
      <c r="B215">
        <v>125000</v>
      </c>
      <c r="C215" s="4">
        <f>C214*(1+$J$31)</f>
        <v>249170.37245993319</v>
      </c>
      <c r="E215" s="4">
        <f t="shared" si="18"/>
        <v>249170.37245993319</v>
      </c>
      <c r="J215" s="10">
        <f t="shared" si="19"/>
        <v>249170.37245993319</v>
      </c>
      <c r="K215" s="10">
        <f>$K$170</f>
        <v>93989.744615136791</v>
      </c>
      <c r="N215" s="15">
        <f t="shared" si="17"/>
        <v>155180.6278447964</v>
      </c>
    </row>
    <row r="216" spans="1:14" x14ac:dyDescent="0.3">
      <c r="A216" s="3">
        <v>50587</v>
      </c>
      <c r="B216">
        <v>125000</v>
      </c>
      <c r="C216" s="4">
        <f>C215*(1+$J$31)</f>
        <v>250000.94036813299</v>
      </c>
      <c r="E216" s="4">
        <f t="shared" si="18"/>
        <v>250000.94036813299</v>
      </c>
      <c r="J216" s="10">
        <f t="shared" si="19"/>
        <v>250000.94036813299</v>
      </c>
      <c r="K216" s="10">
        <f>$K$170</f>
        <v>93989.744615136791</v>
      </c>
      <c r="N216" s="15">
        <f t="shared" si="17"/>
        <v>156011.19575299619</v>
      </c>
    </row>
    <row r="217" spans="1:14" x14ac:dyDescent="0.3">
      <c r="A217" s="3">
        <v>50618</v>
      </c>
      <c r="B217">
        <v>125000</v>
      </c>
      <c r="C217" s="4">
        <f>C216*(1+$J$31)</f>
        <v>250834.27683602678</v>
      </c>
      <c r="E217" s="4">
        <f t="shared" si="18"/>
        <v>250834.27683602678</v>
      </c>
      <c r="J217" s="10">
        <f t="shared" si="19"/>
        <v>250834.27683602678</v>
      </c>
      <c r="K217" s="10">
        <f>$K$170</f>
        <v>93989.744615136791</v>
      </c>
      <c r="N217" s="15">
        <f t="shared" si="17"/>
        <v>156844.53222088999</v>
      </c>
    </row>
    <row r="218" spans="1:14" x14ac:dyDescent="0.3">
      <c r="A218" s="3">
        <v>50649</v>
      </c>
      <c r="B218">
        <v>125000</v>
      </c>
      <c r="C218" s="4">
        <f>C217*(1+$J$31)</f>
        <v>251670.39109214689</v>
      </c>
      <c r="E218" s="4">
        <f t="shared" si="18"/>
        <v>251670.39109214689</v>
      </c>
      <c r="J218" s="10">
        <f t="shared" si="19"/>
        <v>251670.39109214689</v>
      </c>
      <c r="K218" s="10">
        <f>$K$170</f>
        <v>93989.744615136791</v>
      </c>
      <c r="N218" s="15">
        <f t="shared" si="17"/>
        <v>157680.6464770101</v>
      </c>
    </row>
    <row r="219" spans="1:14" x14ac:dyDescent="0.3">
      <c r="A219" s="3">
        <v>50679</v>
      </c>
      <c r="B219">
        <v>125000</v>
      </c>
      <c r="C219" s="4">
        <f>C218*(1+$J$31)</f>
        <v>252509.2923957874</v>
      </c>
      <c r="E219" s="4">
        <f t="shared" si="18"/>
        <v>252509.2923957874</v>
      </c>
      <c r="J219" s="10">
        <f t="shared" si="19"/>
        <v>252509.2923957874</v>
      </c>
      <c r="K219" s="10">
        <f>$K$170</f>
        <v>93989.744615136791</v>
      </c>
      <c r="N219" s="15">
        <f t="shared" si="17"/>
        <v>158519.54778065061</v>
      </c>
    </row>
    <row r="220" spans="1:14" x14ac:dyDescent="0.3">
      <c r="A220" s="3">
        <v>50710</v>
      </c>
      <c r="B220">
        <v>125000</v>
      </c>
      <c r="C220" s="4">
        <f>C219*(1+$J$31)</f>
        <v>253350.99003710671</v>
      </c>
      <c r="E220" s="4">
        <f t="shared" si="18"/>
        <v>253350.99003710671</v>
      </c>
      <c r="J220" s="10">
        <f t="shared" si="19"/>
        <v>253350.99003710671</v>
      </c>
      <c r="K220" s="10">
        <f>$K$170</f>
        <v>93989.744615136791</v>
      </c>
      <c r="N220" s="15">
        <f t="shared" si="17"/>
        <v>159361.24542196991</v>
      </c>
    </row>
    <row r="221" spans="1:14" x14ac:dyDescent="0.3">
      <c r="A221" s="3">
        <v>50740</v>
      </c>
      <c r="B221">
        <v>125000</v>
      </c>
      <c r="C221" s="4">
        <f>C220*(1+$J$31)</f>
        <v>254195.49333723041</v>
      </c>
      <c r="E221" s="4">
        <f t="shared" si="18"/>
        <v>254195.49333723041</v>
      </c>
      <c r="J221" s="10">
        <f t="shared" si="19"/>
        <v>254195.49333723041</v>
      </c>
      <c r="K221" s="10">
        <f>$K$170</f>
        <v>93989.744615136791</v>
      </c>
      <c r="N221" s="15">
        <f t="shared" si="17"/>
        <v>160205.74872209362</v>
      </c>
    </row>
    <row r="222" spans="1:14" x14ac:dyDescent="0.3">
      <c r="A222" s="3">
        <v>50771</v>
      </c>
      <c r="B222">
        <v>125000</v>
      </c>
      <c r="C222" s="4">
        <f>C221*(1+$J$32)</f>
        <v>255042.81164835452</v>
      </c>
      <c r="E222" s="4">
        <f t="shared" si="18"/>
        <v>255042.81164835452</v>
      </c>
      <c r="J222" s="10">
        <f t="shared" si="19"/>
        <v>255042.81164835452</v>
      </c>
      <c r="K222" s="10">
        <f>$K$170</f>
        <v>93989.744615136791</v>
      </c>
      <c r="N222" s="15">
        <f t="shared" si="17"/>
        <v>161053.06703321773</v>
      </c>
    </row>
    <row r="223" spans="1:14" x14ac:dyDescent="0.3">
      <c r="A223" s="3">
        <v>50802</v>
      </c>
      <c r="B223">
        <v>125000</v>
      </c>
      <c r="C223" s="4">
        <f>C222*(1+$J$32)</f>
        <v>255892.95435384905</v>
      </c>
      <c r="E223" s="4">
        <f t="shared" si="18"/>
        <v>255892.95435384905</v>
      </c>
      <c r="J223" s="10">
        <f t="shared" si="19"/>
        <v>255892.95435384905</v>
      </c>
      <c r="K223" s="10">
        <f>$K$170</f>
        <v>93989.744615136791</v>
      </c>
      <c r="N223" s="15">
        <f t="shared" si="17"/>
        <v>161903.20973871226</v>
      </c>
    </row>
    <row r="224" spans="1:14" x14ac:dyDescent="0.3">
      <c r="A224" s="3">
        <v>50830</v>
      </c>
      <c r="B224">
        <v>125000</v>
      </c>
      <c r="C224" s="4">
        <f>C223*(1+$J$32)</f>
        <v>256745.9308683619</v>
      </c>
      <c r="E224" s="4">
        <f t="shared" si="18"/>
        <v>256745.9308683619</v>
      </c>
      <c r="J224" s="10">
        <f t="shared" si="19"/>
        <v>256745.9308683619</v>
      </c>
      <c r="K224" s="10">
        <f>$K$170</f>
        <v>93989.744615136791</v>
      </c>
      <c r="N224" s="15">
        <f t="shared" si="17"/>
        <v>162756.18625322511</v>
      </c>
    </row>
    <row r="225" spans="1:14" x14ac:dyDescent="0.3">
      <c r="A225" s="3">
        <v>50861</v>
      </c>
      <c r="B225">
        <v>125000</v>
      </c>
      <c r="C225" s="4">
        <f>C224*(1+$J$32)</f>
        <v>257601.75063792313</v>
      </c>
      <c r="E225" s="4">
        <f t="shared" si="18"/>
        <v>257601.75063792313</v>
      </c>
      <c r="J225" s="10">
        <f t="shared" si="19"/>
        <v>257601.75063792313</v>
      </c>
      <c r="K225" s="10">
        <f>$K$170</f>
        <v>93989.744615136791</v>
      </c>
      <c r="N225" s="15">
        <f t="shared" si="17"/>
        <v>163612.00602278634</v>
      </c>
    </row>
    <row r="226" spans="1:14" x14ac:dyDescent="0.3">
      <c r="A226" s="3">
        <v>50891</v>
      </c>
      <c r="B226">
        <v>125000</v>
      </c>
      <c r="C226" s="4">
        <f>C225*(1+$J$32)</f>
        <v>258460.42314004956</v>
      </c>
      <c r="E226" s="4">
        <f t="shared" si="18"/>
        <v>258460.42314004956</v>
      </c>
      <c r="J226" s="10">
        <f t="shared" si="19"/>
        <v>258460.42314004956</v>
      </c>
      <c r="K226" s="10">
        <f>$K$170</f>
        <v>93989.744615136791</v>
      </c>
      <c r="N226" s="15">
        <f t="shared" si="17"/>
        <v>164470.67852491277</v>
      </c>
    </row>
    <row r="227" spans="1:14" x14ac:dyDescent="0.3">
      <c r="A227" s="3">
        <v>50922</v>
      </c>
      <c r="B227">
        <v>125000</v>
      </c>
      <c r="C227" s="4">
        <f>C226*(1+$J$32)</f>
        <v>259321.95788384974</v>
      </c>
      <c r="E227" s="4">
        <f t="shared" si="18"/>
        <v>259321.95788384974</v>
      </c>
      <c r="J227" s="10">
        <f t="shared" si="19"/>
        <v>259321.95788384974</v>
      </c>
      <c r="K227" s="10">
        <f>$K$170</f>
        <v>93989.744615136791</v>
      </c>
      <c r="N227" s="15">
        <f t="shared" si="17"/>
        <v>165332.21326871295</v>
      </c>
    </row>
    <row r="228" spans="1:14" x14ac:dyDescent="0.3">
      <c r="A228" s="3">
        <v>50952</v>
      </c>
      <c r="B228">
        <v>125000</v>
      </c>
      <c r="C228" s="4">
        <f>C227*(1+$J$32)</f>
        <v>260186.36441012926</v>
      </c>
      <c r="E228" s="4">
        <f t="shared" si="18"/>
        <v>260186.36441012926</v>
      </c>
      <c r="J228" s="10">
        <f t="shared" si="19"/>
        <v>260186.36441012926</v>
      </c>
      <c r="K228" s="10">
        <f>$K$170</f>
        <v>93989.744615136791</v>
      </c>
      <c r="N228" s="15">
        <f t="shared" si="17"/>
        <v>166196.61979499247</v>
      </c>
    </row>
    <row r="229" spans="1:14" x14ac:dyDescent="0.3">
      <c r="A229" s="3">
        <v>50983</v>
      </c>
      <c r="B229">
        <v>125000</v>
      </c>
      <c r="C229" s="4">
        <f>C228*(1+$J$32)</f>
        <v>261053.65229149637</v>
      </c>
      <c r="E229" s="4">
        <f t="shared" si="18"/>
        <v>261053.65229149637</v>
      </c>
      <c r="J229" s="10">
        <f t="shared" si="19"/>
        <v>261053.65229149637</v>
      </c>
      <c r="K229" s="10">
        <f>$K$170</f>
        <v>93989.744615136791</v>
      </c>
      <c r="N229" s="15">
        <f t="shared" si="17"/>
        <v>167063.90767635958</v>
      </c>
    </row>
    <row r="230" spans="1:14" x14ac:dyDescent="0.3">
      <c r="A230" s="3">
        <v>51014</v>
      </c>
      <c r="B230">
        <v>125000</v>
      </c>
      <c r="C230" s="4">
        <f>C229*(1+$J$32)</f>
        <v>261923.83113246804</v>
      </c>
      <c r="E230" s="4">
        <f t="shared" si="18"/>
        <v>261923.83113246804</v>
      </c>
      <c r="J230" s="10">
        <f t="shared" si="19"/>
        <v>261923.83113246804</v>
      </c>
      <c r="K230" s="10">
        <f>$K$170</f>
        <v>93989.744615136791</v>
      </c>
      <c r="N230" s="15">
        <f t="shared" si="17"/>
        <v>167934.08651733125</v>
      </c>
    </row>
    <row r="231" spans="1:14" x14ac:dyDescent="0.3">
      <c r="A231" s="3">
        <v>51044</v>
      </c>
      <c r="B231">
        <v>125000</v>
      </c>
      <c r="C231" s="4">
        <f>C230*(1+$J$32)</f>
        <v>262796.91056957631</v>
      </c>
      <c r="E231" s="4">
        <f t="shared" si="18"/>
        <v>262796.91056957631</v>
      </c>
      <c r="J231" s="10">
        <f t="shared" si="19"/>
        <v>262796.91056957631</v>
      </c>
      <c r="K231" s="10">
        <f>$K$170</f>
        <v>93989.744615136791</v>
      </c>
      <c r="N231" s="15">
        <f t="shared" si="17"/>
        <v>168807.16595443952</v>
      </c>
    </row>
    <row r="232" spans="1:14" x14ac:dyDescent="0.3">
      <c r="A232" s="3">
        <v>51075</v>
      </c>
      <c r="B232">
        <v>125000</v>
      </c>
      <c r="C232" s="4">
        <f>C231*(1+$J$32)</f>
        <v>263672.90027147491</v>
      </c>
      <c r="E232" s="4">
        <f t="shared" si="18"/>
        <v>263672.90027147491</v>
      </c>
      <c r="J232" s="10">
        <f t="shared" si="19"/>
        <v>263672.90027147491</v>
      </c>
      <c r="K232" s="10">
        <f>$K$170</f>
        <v>93989.744615136791</v>
      </c>
      <c r="N232" s="15">
        <f t="shared" ref="N232:N281" si="20">J232-K232</f>
        <v>169683.15565633812</v>
      </c>
    </row>
    <row r="233" spans="1:14" x14ac:dyDescent="0.3">
      <c r="A233" s="3">
        <v>51105</v>
      </c>
      <c r="B233">
        <v>125000</v>
      </c>
      <c r="C233" s="4">
        <f>C232*(1+$J$32)</f>
        <v>264551.80993904651</v>
      </c>
      <c r="E233" s="4">
        <f t="shared" si="18"/>
        <v>264551.80993904651</v>
      </c>
      <c r="J233" s="10">
        <f t="shared" si="19"/>
        <v>264551.80993904651</v>
      </c>
      <c r="K233" s="10">
        <f>$K$170</f>
        <v>93989.744615136791</v>
      </c>
      <c r="N233" s="15">
        <f t="shared" si="20"/>
        <v>170562.06532390972</v>
      </c>
    </row>
    <row r="234" spans="1:14" x14ac:dyDescent="0.3">
      <c r="A234" s="3">
        <v>51136</v>
      </c>
      <c r="B234">
        <v>125000</v>
      </c>
      <c r="C234" s="4">
        <f>C233*(1+$J$33)</f>
        <v>265433.64930551004</v>
      </c>
      <c r="E234" s="4">
        <f t="shared" ref="E234:E281" si="21">C234-D234</f>
        <v>265433.64930551004</v>
      </c>
      <c r="J234" s="10">
        <f t="shared" si="19"/>
        <v>265433.64930551004</v>
      </c>
      <c r="K234" s="10">
        <f>$K$170</f>
        <v>93989.744615136791</v>
      </c>
      <c r="N234" s="15">
        <f t="shared" si="20"/>
        <v>171443.90469037325</v>
      </c>
    </row>
    <row r="235" spans="1:14" x14ac:dyDescent="0.3">
      <c r="A235" s="3">
        <v>51167</v>
      </c>
      <c r="B235">
        <v>125000</v>
      </c>
      <c r="C235" s="4">
        <f>C234*(1+$J$33)</f>
        <v>266318.42813652841</v>
      </c>
      <c r="E235" s="4">
        <f t="shared" si="21"/>
        <v>266318.42813652841</v>
      </c>
      <c r="J235" s="10">
        <f t="shared" si="19"/>
        <v>266318.42813652841</v>
      </c>
      <c r="K235" s="10">
        <f>$K$170</f>
        <v>93989.744615136791</v>
      </c>
      <c r="N235" s="15">
        <f t="shared" si="20"/>
        <v>172328.68352139162</v>
      </c>
    </row>
    <row r="236" spans="1:14" x14ac:dyDescent="0.3">
      <c r="A236" s="3">
        <v>51196</v>
      </c>
      <c r="B236">
        <v>125000</v>
      </c>
      <c r="C236" s="4">
        <f>C235*(1+$J$33)</f>
        <v>267206.15623031685</v>
      </c>
      <c r="E236" s="4">
        <f t="shared" si="21"/>
        <v>267206.15623031685</v>
      </c>
      <c r="J236" s="10">
        <f t="shared" si="19"/>
        <v>267206.15623031685</v>
      </c>
      <c r="K236" s="10">
        <f>$K$170</f>
        <v>93989.744615136791</v>
      </c>
      <c r="N236" s="15">
        <f t="shared" si="20"/>
        <v>173216.41161518006</v>
      </c>
    </row>
    <row r="237" spans="1:14" x14ac:dyDescent="0.3">
      <c r="A237" s="3">
        <v>51227</v>
      </c>
      <c r="B237">
        <v>125000</v>
      </c>
      <c r="C237" s="4">
        <f>C236*(1+$J$33)</f>
        <v>268096.84341775125</v>
      </c>
      <c r="E237" s="4">
        <f t="shared" si="21"/>
        <v>268096.84341775125</v>
      </c>
      <c r="J237" s="10">
        <f t="shared" si="19"/>
        <v>268096.84341775125</v>
      </c>
      <c r="K237" s="10">
        <f>$K$170</f>
        <v>93989.744615136791</v>
      </c>
      <c r="N237" s="15">
        <f t="shared" si="20"/>
        <v>174107.09880261446</v>
      </c>
    </row>
    <row r="238" spans="1:14" x14ac:dyDescent="0.3">
      <c r="A238" s="3">
        <v>51257</v>
      </c>
      <c r="B238">
        <v>125000</v>
      </c>
      <c r="C238" s="4">
        <f>C237*(1+$J$33)</f>
        <v>268990.49956247711</v>
      </c>
      <c r="E238" s="4">
        <f t="shared" si="21"/>
        <v>268990.49956247711</v>
      </c>
      <c r="J238" s="10">
        <f t="shared" si="19"/>
        <v>268990.49956247711</v>
      </c>
      <c r="K238" s="10">
        <f>$K$170</f>
        <v>93989.744615136791</v>
      </c>
      <c r="N238" s="15">
        <f t="shared" si="20"/>
        <v>175000.75494734032</v>
      </c>
    </row>
    <row r="239" spans="1:14" x14ac:dyDescent="0.3">
      <c r="A239" s="3">
        <v>51288</v>
      </c>
      <c r="B239">
        <v>125000</v>
      </c>
      <c r="C239" s="4">
        <f>C238*(1+$J$33)</f>
        <v>269887.13456101873</v>
      </c>
      <c r="E239" s="4">
        <f t="shared" si="21"/>
        <v>269887.13456101873</v>
      </c>
      <c r="J239" s="10">
        <f t="shared" si="19"/>
        <v>269887.13456101873</v>
      </c>
      <c r="K239" s="10">
        <f>$K$170</f>
        <v>93989.744615136791</v>
      </c>
      <c r="N239" s="15">
        <f t="shared" si="20"/>
        <v>175897.38994588194</v>
      </c>
    </row>
    <row r="240" spans="1:14" x14ac:dyDescent="0.3">
      <c r="A240" s="3">
        <v>51318</v>
      </c>
      <c r="B240">
        <v>125000</v>
      </c>
      <c r="C240" s="4">
        <f>C239*(1+$J$33)</f>
        <v>270786.75834288879</v>
      </c>
      <c r="E240" s="4">
        <f t="shared" si="21"/>
        <v>270786.75834288879</v>
      </c>
      <c r="J240" s="10">
        <f t="shared" si="19"/>
        <v>270786.75834288879</v>
      </c>
      <c r="K240" s="10">
        <f>$K$170</f>
        <v>93989.744615136791</v>
      </c>
      <c r="N240" s="15">
        <f t="shared" si="20"/>
        <v>176797.013727752</v>
      </c>
    </row>
    <row r="241" spans="1:14" x14ac:dyDescent="0.3">
      <c r="A241" s="3">
        <v>51349</v>
      </c>
      <c r="B241">
        <v>125000</v>
      </c>
      <c r="C241" s="4">
        <f>C240*(1+$J$33)</f>
        <v>271689.38087069843</v>
      </c>
      <c r="E241" s="4">
        <f t="shared" si="21"/>
        <v>271689.38087069843</v>
      </c>
      <c r="J241" s="10">
        <f t="shared" si="19"/>
        <v>271689.38087069843</v>
      </c>
      <c r="K241" s="10">
        <f>$K$170</f>
        <v>93989.744615136791</v>
      </c>
      <c r="N241" s="15">
        <f t="shared" si="20"/>
        <v>177699.63625556164</v>
      </c>
    </row>
    <row r="242" spans="1:14" x14ac:dyDescent="0.3">
      <c r="A242" s="3">
        <v>51380</v>
      </c>
      <c r="B242">
        <v>125000</v>
      </c>
      <c r="C242" s="4">
        <f>C241*(1+$J$33)</f>
        <v>272595.01214026747</v>
      </c>
      <c r="E242" s="4">
        <f t="shared" si="21"/>
        <v>272595.01214026747</v>
      </c>
      <c r="J242" s="10">
        <f t="shared" si="19"/>
        <v>272595.01214026747</v>
      </c>
      <c r="K242" s="10">
        <f>$K$170</f>
        <v>93989.744615136791</v>
      </c>
      <c r="N242" s="15">
        <f t="shared" si="20"/>
        <v>178605.26752513068</v>
      </c>
    </row>
    <row r="243" spans="1:14" x14ac:dyDescent="0.3">
      <c r="A243" s="3">
        <v>51410</v>
      </c>
      <c r="B243">
        <v>125000</v>
      </c>
      <c r="C243" s="4">
        <f>C242*(1+$J$33)</f>
        <v>273503.66218073503</v>
      </c>
      <c r="E243" s="4">
        <f t="shared" si="21"/>
        <v>273503.66218073503</v>
      </c>
      <c r="J243" s="10">
        <f t="shared" si="19"/>
        <v>273503.66218073503</v>
      </c>
      <c r="K243" s="10">
        <f>$K$170</f>
        <v>93989.744615136791</v>
      </c>
      <c r="N243" s="15">
        <f t="shared" si="20"/>
        <v>179513.91756559824</v>
      </c>
    </row>
    <row r="244" spans="1:14" x14ac:dyDescent="0.3">
      <c r="A244" s="3">
        <v>51441</v>
      </c>
      <c r="B244">
        <v>125000</v>
      </c>
      <c r="C244" s="4">
        <f>C243*(1+$J$33)</f>
        <v>274415.34105467086</v>
      </c>
      <c r="E244" s="4">
        <f t="shared" si="21"/>
        <v>274415.34105467086</v>
      </c>
      <c r="J244" s="10">
        <f t="shared" si="19"/>
        <v>274415.34105467086</v>
      </c>
      <c r="K244" s="10">
        <f>$K$170</f>
        <v>93989.744615136791</v>
      </c>
      <c r="N244" s="15">
        <f t="shared" si="20"/>
        <v>180425.59643953407</v>
      </c>
    </row>
    <row r="245" spans="1:14" x14ac:dyDescent="0.3">
      <c r="A245" s="3">
        <v>51471</v>
      </c>
      <c r="B245">
        <v>125000</v>
      </c>
      <c r="C245" s="4">
        <f>C244*(1+$J$33)</f>
        <v>275330.05885818647</v>
      </c>
      <c r="E245" s="4">
        <f t="shared" si="21"/>
        <v>275330.05885818647</v>
      </c>
      <c r="J245" s="10">
        <f t="shared" si="19"/>
        <v>275330.05885818647</v>
      </c>
      <c r="K245" s="10">
        <f>$K$170</f>
        <v>93989.744615136791</v>
      </c>
      <c r="N245" s="15">
        <f t="shared" si="20"/>
        <v>181340.31424304968</v>
      </c>
    </row>
    <row r="246" spans="1:14" x14ac:dyDescent="0.3">
      <c r="A246" s="3">
        <v>51502</v>
      </c>
      <c r="B246">
        <v>125000</v>
      </c>
      <c r="C246" s="4">
        <f>C245*(1+$J$34)</f>
        <v>276247.82572104712</v>
      </c>
      <c r="E246" s="4">
        <f t="shared" si="21"/>
        <v>276247.82572104712</v>
      </c>
      <c r="J246" s="10">
        <f t="shared" si="19"/>
        <v>276247.82572104712</v>
      </c>
      <c r="K246" s="10">
        <f>$K$170</f>
        <v>93989.744615136791</v>
      </c>
      <c r="N246" s="15">
        <f t="shared" si="20"/>
        <v>182258.08110591033</v>
      </c>
    </row>
    <row r="247" spans="1:14" x14ac:dyDescent="0.3">
      <c r="A247" s="3">
        <v>51533</v>
      </c>
      <c r="B247">
        <v>125000</v>
      </c>
      <c r="C247" s="4">
        <f>C246*(1+$J$34)</f>
        <v>277168.65180678398</v>
      </c>
      <c r="E247" s="4">
        <f t="shared" si="21"/>
        <v>277168.65180678398</v>
      </c>
      <c r="J247" s="10">
        <f t="shared" si="19"/>
        <v>277168.65180678398</v>
      </c>
      <c r="K247" s="10">
        <f>$K$170</f>
        <v>93989.744615136791</v>
      </c>
      <c r="N247" s="15">
        <f t="shared" si="20"/>
        <v>183178.90719164719</v>
      </c>
    </row>
    <row r="248" spans="1:14" x14ac:dyDescent="0.3">
      <c r="A248" s="3">
        <v>51561</v>
      </c>
      <c r="B248">
        <v>125000</v>
      </c>
      <c r="C248" s="4">
        <f>C247*(1+$J$34)</f>
        <v>278092.54731280659</v>
      </c>
      <c r="E248" s="4">
        <f t="shared" si="21"/>
        <v>278092.54731280659</v>
      </c>
      <c r="J248" s="10">
        <f t="shared" si="19"/>
        <v>278092.54731280659</v>
      </c>
      <c r="K248" s="10">
        <f>$K$170</f>
        <v>93989.744615136791</v>
      </c>
      <c r="N248" s="15">
        <f t="shared" si="20"/>
        <v>184102.8026976698</v>
      </c>
    </row>
    <row r="249" spans="1:14" x14ac:dyDescent="0.3">
      <c r="A249" s="3">
        <v>51592</v>
      </c>
      <c r="B249">
        <v>125000</v>
      </c>
      <c r="C249" s="4">
        <f>C248*(1+$J$34)</f>
        <v>279019.52247051598</v>
      </c>
      <c r="E249" s="4">
        <f t="shared" si="21"/>
        <v>279019.52247051598</v>
      </c>
      <c r="J249" s="10">
        <f t="shared" si="19"/>
        <v>279019.52247051598</v>
      </c>
      <c r="K249" s="10">
        <f>$K$170</f>
        <v>93989.744615136791</v>
      </c>
      <c r="N249" s="15">
        <f t="shared" si="20"/>
        <v>185029.77785537919</v>
      </c>
    </row>
    <row r="250" spans="1:14" x14ac:dyDescent="0.3">
      <c r="A250" s="3">
        <v>51622</v>
      </c>
      <c r="B250">
        <v>125000</v>
      </c>
      <c r="C250" s="4">
        <f>C249*(1+$J$34)</f>
        <v>279949.58754541771</v>
      </c>
      <c r="E250" s="4">
        <f t="shared" si="21"/>
        <v>279949.58754541771</v>
      </c>
      <c r="J250" s="10">
        <f t="shared" ref="J250:J281" si="22">E250</f>
        <v>279949.58754541771</v>
      </c>
      <c r="K250" s="10">
        <f>$K$170</f>
        <v>93989.744615136791</v>
      </c>
      <c r="N250" s="15">
        <f t="shared" si="20"/>
        <v>185959.84293028092</v>
      </c>
    </row>
    <row r="251" spans="1:14" x14ac:dyDescent="0.3">
      <c r="A251" s="3">
        <v>51653</v>
      </c>
      <c r="B251">
        <v>125000</v>
      </c>
      <c r="C251" s="4">
        <f>C250*(1+$J$34)</f>
        <v>280882.75283723581</v>
      </c>
      <c r="E251" s="4">
        <f t="shared" si="21"/>
        <v>280882.75283723581</v>
      </c>
      <c r="J251" s="10">
        <f t="shared" si="22"/>
        <v>280882.75283723581</v>
      </c>
      <c r="K251" s="10">
        <f>$K$170</f>
        <v>93989.744615136791</v>
      </c>
      <c r="N251" s="15">
        <f t="shared" si="20"/>
        <v>186893.00822209902</v>
      </c>
    </row>
    <row r="252" spans="1:14" x14ac:dyDescent="0.3">
      <c r="A252" s="3">
        <v>51683</v>
      </c>
      <c r="B252">
        <v>125000</v>
      </c>
      <c r="C252" s="4">
        <f>C251*(1+$J$34)</f>
        <v>281819.02868002659</v>
      </c>
      <c r="E252" s="4">
        <f t="shared" si="21"/>
        <v>281819.02868002659</v>
      </c>
      <c r="J252" s="10">
        <f t="shared" si="22"/>
        <v>281819.02868002659</v>
      </c>
      <c r="K252" s="10">
        <f>$K$170</f>
        <v>93989.744615136791</v>
      </c>
      <c r="N252" s="15">
        <f t="shared" si="20"/>
        <v>187829.2840648898</v>
      </c>
    </row>
    <row r="253" spans="1:14" x14ac:dyDescent="0.3">
      <c r="A253" s="3">
        <v>51714</v>
      </c>
      <c r="B253">
        <v>125000</v>
      </c>
      <c r="C253" s="4">
        <f>C252*(1+$J$34)</f>
        <v>282758.42544229334</v>
      </c>
      <c r="E253" s="4">
        <f t="shared" si="21"/>
        <v>282758.42544229334</v>
      </c>
      <c r="J253" s="10">
        <f t="shared" si="22"/>
        <v>282758.42544229334</v>
      </c>
      <c r="K253" s="10">
        <f>$K$170</f>
        <v>93989.744615136791</v>
      </c>
      <c r="N253" s="15">
        <f t="shared" si="20"/>
        <v>188768.68082715655</v>
      </c>
    </row>
    <row r="254" spans="1:14" x14ac:dyDescent="0.3">
      <c r="A254" s="3">
        <v>51745</v>
      </c>
      <c r="B254">
        <v>125000</v>
      </c>
      <c r="C254" s="4">
        <f>C253*(1+$J$34)</f>
        <v>283700.95352710102</v>
      </c>
      <c r="E254" s="4">
        <f t="shared" si="21"/>
        <v>283700.95352710102</v>
      </c>
      <c r="J254" s="10">
        <f t="shared" si="22"/>
        <v>283700.95352710102</v>
      </c>
      <c r="K254" s="10">
        <f>$K$170</f>
        <v>93989.744615136791</v>
      </c>
      <c r="N254" s="15">
        <f t="shared" si="20"/>
        <v>189711.20891196423</v>
      </c>
    </row>
    <row r="255" spans="1:14" x14ac:dyDescent="0.3">
      <c r="A255" s="3">
        <v>51775</v>
      </c>
      <c r="B255">
        <v>125000</v>
      </c>
      <c r="C255" s="4">
        <f>C254*(1+$J$34)</f>
        <v>284646.62337219139</v>
      </c>
      <c r="E255" s="4">
        <f t="shared" si="21"/>
        <v>284646.62337219139</v>
      </c>
      <c r="J255" s="10">
        <f t="shared" si="22"/>
        <v>284646.62337219139</v>
      </c>
      <c r="K255" s="10">
        <f>$K$170</f>
        <v>93989.744615136791</v>
      </c>
      <c r="N255" s="15">
        <f t="shared" si="20"/>
        <v>190656.8787570546</v>
      </c>
    </row>
    <row r="256" spans="1:14" x14ac:dyDescent="0.3">
      <c r="A256" s="3">
        <v>51806</v>
      </c>
      <c r="B256">
        <v>125000</v>
      </c>
      <c r="C256" s="4">
        <f>C255*(1+$J$34)</f>
        <v>285595.44545009872</v>
      </c>
      <c r="E256" s="4">
        <f t="shared" si="21"/>
        <v>285595.44545009872</v>
      </c>
      <c r="J256" s="10">
        <f t="shared" si="22"/>
        <v>285595.44545009872</v>
      </c>
      <c r="K256" s="10">
        <f>$K$170</f>
        <v>93989.744615136791</v>
      </c>
      <c r="N256" s="15">
        <f t="shared" si="20"/>
        <v>191605.70083496193</v>
      </c>
    </row>
    <row r="257" spans="1:14" x14ac:dyDescent="0.3">
      <c r="A257" s="3">
        <v>51836</v>
      </c>
      <c r="B257">
        <v>125000</v>
      </c>
      <c r="C257" s="4">
        <f>C256*(1+$J$34)</f>
        <v>286547.43026826571</v>
      </c>
      <c r="E257" s="4">
        <f t="shared" si="21"/>
        <v>286547.43026826571</v>
      </c>
      <c r="J257" s="10">
        <f t="shared" si="22"/>
        <v>286547.43026826571</v>
      </c>
      <c r="K257" s="10">
        <f>$K$170</f>
        <v>93989.744615136791</v>
      </c>
      <c r="N257" s="15">
        <f t="shared" si="20"/>
        <v>192557.68565312892</v>
      </c>
    </row>
    <row r="258" spans="1:14" x14ac:dyDescent="0.3">
      <c r="A258" s="3">
        <v>51867</v>
      </c>
      <c r="B258">
        <v>125000</v>
      </c>
      <c r="C258" s="4">
        <f>C257*(1+$J$35)</f>
        <v>287502.58836915996</v>
      </c>
      <c r="E258" s="4">
        <f t="shared" si="21"/>
        <v>287502.58836915996</v>
      </c>
      <c r="J258" s="10">
        <f t="shared" si="22"/>
        <v>287502.58836915996</v>
      </c>
      <c r="K258" s="10">
        <f>$K$170</f>
        <v>93989.744615136791</v>
      </c>
      <c r="N258" s="15">
        <f t="shared" si="20"/>
        <v>193512.84375402317</v>
      </c>
    </row>
    <row r="259" spans="1:14" x14ac:dyDescent="0.3">
      <c r="A259" s="3">
        <v>51898</v>
      </c>
      <c r="B259">
        <v>125000</v>
      </c>
      <c r="C259" s="4">
        <f>C258*(1+$J$35)</f>
        <v>288460.93033039052</v>
      </c>
      <c r="E259" s="4">
        <f t="shared" si="21"/>
        <v>288460.93033039052</v>
      </c>
      <c r="J259" s="10">
        <f t="shared" si="22"/>
        <v>288460.93033039052</v>
      </c>
      <c r="K259" s="10">
        <f>$K$170</f>
        <v>93989.744615136791</v>
      </c>
      <c r="N259" s="15">
        <f t="shared" si="20"/>
        <v>194471.18571525373</v>
      </c>
    </row>
    <row r="260" spans="1:14" x14ac:dyDescent="0.3">
      <c r="A260" s="3">
        <v>51926</v>
      </c>
      <c r="B260">
        <v>125000</v>
      </c>
      <c r="C260" s="4">
        <f>C259*(1+$J$35)</f>
        <v>289422.46676482516</v>
      </c>
      <c r="E260" s="4">
        <f t="shared" si="21"/>
        <v>289422.46676482516</v>
      </c>
      <c r="J260" s="10">
        <f t="shared" si="22"/>
        <v>289422.46676482516</v>
      </c>
      <c r="K260" s="10">
        <f>$K$170</f>
        <v>93989.744615136791</v>
      </c>
      <c r="N260" s="15">
        <f t="shared" si="20"/>
        <v>195432.72214968837</v>
      </c>
    </row>
    <row r="261" spans="1:14" x14ac:dyDescent="0.3">
      <c r="A261" s="3">
        <v>51957</v>
      </c>
      <c r="B261">
        <v>125000</v>
      </c>
      <c r="C261" s="4">
        <f>C260*(1+$J$35)</f>
        <v>290387.20832070796</v>
      </c>
      <c r="E261" s="4">
        <f t="shared" si="21"/>
        <v>290387.20832070796</v>
      </c>
      <c r="J261" s="10">
        <f t="shared" si="22"/>
        <v>290387.20832070796</v>
      </c>
      <c r="K261" s="10">
        <f>$K$170</f>
        <v>93989.744615136791</v>
      </c>
      <c r="N261" s="15">
        <f t="shared" si="20"/>
        <v>196397.46370557116</v>
      </c>
    </row>
    <row r="262" spans="1:14" x14ac:dyDescent="0.3">
      <c r="A262" s="3">
        <v>51987</v>
      </c>
      <c r="B262">
        <v>125000</v>
      </c>
      <c r="C262" s="4">
        <f>C261*(1+$J$35)</f>
        <v>291355.165681777</v>
      </c>
      <c r="E262" s="4">
        <f t="shared" si="21"/>
        <v>291355.165681777</v>
      </c>
      <c r="J262" s="10">
        <f t="shared" si="22"/>
        <v>291355.165681777</v>
      </c>
      <c r="K262" s="10">
        <f>$K$170</f>
        <v>93989.744615136791</v>
      </c>
      <c r="N262" s="15">
        <f t="shared" si="20"/>
        <v>197365.42106664021</v>
      </c>
    </row>
    <row r="263" spans="1:14" x14ac:dyDescent="0.3">
      <c r="A263" s="3">
        <v>52018</v>
      </c>
      <c r="B263">
        <v>125000</v>
      </c>
      <c r="C263" s="4">
        <f>C262*(1+$J$35)</f>
        <v>292326.34956738295</v>
      </c>
      <c r="E263" s="4">
        <f t="shared" si="21"/>
        <v>292326.34956738295</v>
      </c>
      <c r="J263" s="10">
        <f t="shared" si="22"/>
        <v>292326.34956738295</v>
      </c>
      <c r="K263" s="10">
        <f>$K$170</f>
        <v>93989.744615136791</v>
      </c>
      <c r="N263" s="15">
        <f t="shared" si="20"/>
        <v>198336.60495224615</v>
      </c>
    </row>
    <row r="264" spans="1:14" x14ac:dyDescent="0.3">
      <c r="A264" s="3">
        <v>52048</v>
      </c>
      <c r="B264">
        <v>125000</v>
      </c>
      <c r="C264" s="4">
        <f>C263*(1+$J$35)</f>
        <v>293300.77073260758</v>
      </c>
      <c r="E264" s="4">
        <f t="shared" si="21"/>
        <v>293300.77073260758</v>
      </c>
      <c r="J264" s="10">
        <f t="shared" si="22"/>
        <v>293300.77073260758</v>
      </c>
      <c r="K264" s="10">
        <f>$K$170</f>
        <v>93989.744615136791</v>
      </c>
      <c r="N264" s="15">
        <f t="shared" si="20"/>
        <v>199311.02611747078</v>
      </c>
    </row>
    <row r="265" spans="1:14" x14ac:dyDescent="0.3">
      <c r="A265" s="3">
        <v>52079</v>
      </c>
      <c r="B265">
        <v>125000</v>
      </c>
      <c r="C265" s="4">
        <f>C264*(1+$J$35)</f>
        <v>294278.43996838294</v>
      </c>
      <c r="E265" s="4">
        <f t="shared" si="21"/>
        <v>294278.43996838294</v>
      </c>
      <c r="J265" s="10">
        <f t="shared" si="22"/>
        <v>294278.43996838294</v>
      </c>
      <c r="K265" s="10">
        <f>$K$170</f>
        <v>93989.744615136791</v>
      </c>
      <c r="N265" s="15">
        <f t="shared" si="20"/>
        <v>200288.69535324615</v>
      </c>
    </row>
    <row r="266" spans="1:14" x14ac:dyDescent="0.3">
      <c r="A266" s="3">
        <v>52110</v>
      </c>
      <c r="B266">
        <v>125000</v>
      </c>
      <c r="C266" s="4">
        <f>C265*(1+$J$35)</f>
        <v>295259.36810161092</v>
      </c>
      <c r="E266" s="4">
        <f t="shared" si="21"/>
        <v>295259.36810161092</v>
      </c>
      <c r="J266" s="10">
        <f t="shared" si="22"/>
        <v>295259.36810161092</v>
      </c>
      <c r="K266" s="10">
        <f>$K$170</f>
        <v>93989.744615136791</v>
      </c>
      <c r="N266" s="15">
        <f t="shared" si="20"/>
        <v>201269.62348647413</v>
      </c>
    </row>
    <row r="267" spans="1:14" x14ac:dyDescent="0.3">
      <c r="A267" s="3">
        <v>52140</v>
      </c>
      <c r="B267">
        <v>125000</v>
      </c>
      <c r="C267" s="4">
        <f>C266*(1+$J$35)</f>
        <v>296243.56599528296</v>
      </c>
      <c r="E267" s="4">
        <f t="shared" si="21"/>
        <v>296243.56599528296</v>
      </c>
      <c r="J267" s="10">
        <f t="shared" si="22"/>
        <v>296243.56599528296</v>
      </c>
      <c r="K267" s="10">
        <f>$K$170</f>
        <v>93989.744615136791</v>
      </c>
      <c r="N267" s="15">
        <f t="shared" si="20"/>
        <v>202253.82138014617</v>
      </c>
    </row>
    <row r="268" spans="1:14" x14ac:dyDescent="0.3">
      <c r="A268" s="3">
        <v>52171</v>
      </c>
      <c r="B268">
        <v>125000</v>
      </c>
      <c r="C268" s="4">
        <f>C267*(1+$J$35)</f>
        <v>297231.04454860056</v>
      </c>
      <c r="E268" s="4">
        <f t="shared" si="21"/>
        <v>297231.04454860056</v>
      </c>
      <c r="J268" s="10">
        <f t="shared" si="22"/>
        <v>297231.04454860056</v>
      </c>
      <c r="K268" s="10">
        <f>$K$170</f>
        <v>93989.744615136791</v>
      </c>
      <c r="N268" s="15">
        <f t="shared" si="20"/>
        <v>203241.29993346377</v>
      </c>
    </row>
    <row r="269" spans="1:14" x14ac:dyDescent="0.3">
      <c r="A269" s="3">
        <v>52201</v>
      </c>
      <c r="B269">
        <v>125000</v>
      </c>
      <c r="C269" s="4">
        <f>C268*(1+$J$35)</f>
        <v>298221.81469709595</v>
      </c>
      <c r="E269" s="4">
        <f t="shared" si="21"/>
        <v>298221.81469709595</v>
      </c>
      <c r="J269" s="10">
        <f t="shared" si="22"/>
        <v>298221.81469709595</v>
      </c>
      <c r="K269" s="10">
        <f>$K$170</f>
        <v>93989.744615136791</v>
      </c>
      <c r="N269" s="15">
        <f t="shared" si="20"/>
        <v>204232.07008195916</v>
      </c>
    </row>
    <row r="270" spans="1:14" x14ac:dyDescent="0.3">
      <c r="A270" s="3">
        <v>52232</v>
      </c>
      <c r="B270">
        <v>125000</v>
      </c>
      <c r="C270" s="4">
        <f>C269*(1+$J$36)</f>
        <v>299215.88741275296</v>
      </c>
      <c r="E270" s="4">
        <f t="shared" si="21"/>
        <v>299215.88741275296</v>
      </c>
      <c r="J270" s="10">
        <f t="shared" si="22"/>
        <v>299215.88741275296</v>
      </c>
      <c r="K270" s="10">
        <f>$K$170</f>
        <v>93989.744615136791</v>
      </c>
      <c r="N270" s="15">
        <f t="shared" si="20"/>
        <v>205226.14279761616</v>
      </c>
    </row>
    <row r="271" spans="1:14" x14ac:dyDescent="0.3">
      <c r="A271" s="3">
        <v>52263</v>
      </c>
      <c r="B271">
        <v>125000</v>
      </c>
      <c r="C271" s="4">
        <f>C270*(1+$J$36)</f>
        <v>300213.27370412881</v>
      </c>
      <c r="E271" s="4">
        <f t="shared" si="21"/>
        <v>300213.27370412881</v>
      </c>
      <c r="J271" s="10">
        <f t="shared" si="22"/>
        <v>300213.27370412881</v>
      </c>
      <c r="K271" s="10">
        <f>$K$170</f>
        <v>93989.744615136791</v>
      </c>
      <c r="N271" s="15">
        <f>J271-K271</f>
        <v>206223.52908899201</v>
      </c>
    </row>
    <row r="272" spans="1:14" x14ac:dyDescent="0.3">
      <c r="A272" s="3">
        <v>52291</v>
      </c>
      <c r="B272">
        <v>125000</v>
      </c>
      <c r="C272" s="4">
        <f>C271*(1+$J$36)</f>
        <v>301213.98461647594</v>
      </c>
      <c r="E272" s="4">
        <f t="shared" si="21"/>
        <v>301213.98461647594</v>
      </c>
      <c r="J272" s="10">
        <f t="shared" si="22"/>
        <v>301213.98461647594</v>
      </c>
      <c r="K272" s="10">
        <f>$K$170</f>
        <v>93989.744615136791</v>
      </c>
      <c r="N272" s="15">
        <f t="shared" si="20"/>
        <v>207224.24000133915</v>
      </c>
    </row>
    <row r="273" spans="1:14" x14ac:dyDescent="0.3">
      <c r="A273" s="3">
        <v>52322</v>
      </c>
      <c r="B273">
        <v>125000</v>
      </c>
      <c r="C273" s="4">
        <f>C272*(1+$J$36)</f>
        <v>302218.03123186424</v>
      </c>
      <c r="E273" s="4">
        <f t="shared" si="21"/>
        <v>302218.03123186424</v>
      </c>
      <c r="J273" s="10">
        <f t="shared" si="22"/>
        <v>302218.03123186424</v>
      </c>
      <c r="K273" s="10">
        <f>$K$170</f>
        <v>93989.744615136791</v>
      </c>
      <c r="N273" s="15">
        <f>J273-K273</f>
        <v>208228.28661672745</v>
      </c>
    </row>
    <row r="274" spans="1:14" x14ac:dyDescent="0.3">
      <c r="A274" s="3">
        <v>52352</v>
      </c>
      <c r="B274">
        <v>125000</v>
      </c>
      <c r="C274" s="4">
        <f>C273*(1+$J$36)</f>
        <v>303225.42466930381</v>
      </c>
      <c r="E274" s="4">
        <f t="shared" si="21"/>
        <v>303225.42466930381</v>
      </c>
      <c r="J274" s="10">
        <f t="shared" si="22"/>
        <v>303225.42466930381</v>
      </c>
      <c r="K274" s="10">
        <f>$K$170</f>
        <v>93989.744615136791</v>
      </c>
      <c r="N274" s="15">
        <f t="shared" si="20"/>
        <v>209235.68005416702</v>
      </c>
    </row>
    <row r="275" spans="1:14" x14ac:dyDescent="0.3">
      <c r="A275" s="3">
        <v>52383</v>
      </c>
      <c r="B275">
        <v>125000</v>
      </c>
      <c r="C275" s="4">
        <f>C274*(1+$J$36)</f>
        <v>304236.1760848682</v>
      </c>
      <c r="E275" s="4">
        <f t="shared" si="21"/>
        <v>304236.1760848682</v>
      </c>
      <c r="J275" s="10">
        <f t="shared" si="22"/>
        <v>304236.1760848682</v>
      </c>
      <c r="K275" s="10">
        <f>$K$170</f>
        <v>93989.744615136791</v>
      </c>
      <c r="N275" s="15">
        <f t="shared" si="20"/>
        <v>210246.43146973141</v>
      </c>
    </row>
    <row r="276" spans="1:14" x14ac:dyDescent="0.3">
      <c r="A276" s="3">
        <v>52413</v>
      </c>
      <c r="B276">
        <v>125000</v>
      </c>
      <c r="C276" s="4">
        <f>C275*(1+$J$36)</f>
        <v>305250.29667181778</v>
      </c>
      <c r="E276" s="4">
        <f t="shared" si="21"/>
        <v>305250.29667181778</v>
      </c>
      <c r="J276" s="10">
        <f t="shared" si="22"/>
        <v>305250.29667181778</v>
      </c>
      <c r="K276" s="10">
        <f>$K$170</f>
        <v>93989.744615136791</v>
      </c>
      <c r="N276" s="15">
        <f t="shared" si="20"/>
        <v>211260.55205668099</v>
      </c>
    </row>
    <row r="277" spans="1:14" x14ac:dyDescent="0.3">
      <c r="A277" s="3">
        <v>52444</v>
      </c>
      <c r="B277">
        <v>125000</v>
      </c>
      <c r="C277" s="4">
        <f>C276*(1+$J$36)</f>
        <v>306267.79766072385</v>
      </c>
      <c r="E277" s="4">
        <f t="shared" si="21"/>
        <v>306267.79766072385</v>
      </c>
      <c r="J277" s="10">
        <f t="shared" si="22"/>
        <v>306267.79766072385</v>
      </c>
      <c r="K277" s="10">
        <f>$K$170</f>
        <v>93989.744615136791</v>
      </c>
      <c r="N277" s="15">
        <f t="shared" si="20"/>
        <v>212278.05304558706</v>
      </c>
    </row>
    <row r="278" spans="1:14" x14ac:dyDescent="0.3">
      <c r="A278" s="3">
        <v>52475</v>
      </c>
      <c r="B278">
        <v>125000</v>
      </c>
      <c r="C278" s="4">
        <f>C277*(1+$J$36)</f>
        <v>307288.69031959295</v>
      </c>
      <c r="E278" s="4">
        <f t="shared" si="21"/>
        <v>307288.69031959295</v>
      </c>
      <c r="J278" s="10">
        <f t="shared" si="22"/>
        <v>307288.69031959295</v>
      </c>
      <c r="K278" s="10">
        <f>$K$170</f>
        <v>93989.744615136791</v>
      </c>
      <c r="N278" s="15">
        <f t="shared" si="20"/>
        <v>213298.94570445616</v>
      </c>
    </row>
    <row r="279" spans="1:14" x14ac:dyDescent="0.3">
      <c r="A279" s="3">
        <v>52505</v>
      </c>
      <c r="B279">
        <v>125000</v>
      </c>
      <c r="C279" s="4">
        <f>C278*(1+$J$36)</f>
        <v>308312.98595399159</v>
      </c>
      <c r="E279" s="4">
        <f t="shared" si="21"/>
        <v>308312.98595399159</v>
      </c>
      <c r="J279" s="10">
        <f t="shared" si="22"/>
        <v>308312.98595399159</v>
      </c>
      <c r="K279" s="10">
        <f>$K$170</f>
        <v>93989.744615136791</v>
      </c>
      <c r="N279" s="15">
        <f t="shared" si="20"/>
        <v>214323.2413388548</v>
      </c>
    </row>
    <row r="280" spans="1:14" x14ac:dyDescent="0.3">
      <c r="A280" s="3">
        <v>52536</v>
      </c>
      <c r="B280">
        <v>125000</v>
      </c>
      <c r="C280" s="4">
        <f>C279*(1+$J$36)</f>
        <v>309340.69590717158</v>
      </c>
      <c r="E280" s="4">
        <f t="shared" si="21"/>
        <v>309340.69590717158</v>
      </c>
      <c r="J280" s="10">
        <f t="shared" si="22"/>
        <v>309340.69590717158</v>
      </c>
      <c r="K280" s="10">
        <f>$K$170</f>
        <v>93989.744615136791</v>
      </c>
      <c r="N280" s="15">
        <f t="shared" si="20"/>
        <v>215350.95129203479</v>
      </c>
    </row>
    <row r="281" spans="1:14" x14ac:dyDescent="0.3">
      <c r="A281" s="3">
        <v>52566</v>
      </c>
      <c r="B281">
        <v>125000</v>
      </c>
      <c r="C281" s="4">
        <f>C280*(1+$J$36)</f>
        <v>310371.83156019554</v>
      </c>
      <c r="E281" s="4">
        <f t="shared" si="21"/>
        <v>310371.83156019554</v>
      </c>
      <c r="J281" s="10">
        <f t="shared" si="22"/>
        <v>310371.83156019554</v>
      </c>
      <c r="K281" s="10">
        <f>$K$170</f>
        <v>93989.744615136791</v>
      </c>
      <c r="N281" s="15">
        <f t="shared" si="20"/>
        <v>216382.08694505875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61EA-3B4B-45E0-8BEC-2BB03148A33A}">
  <dimension ref="A1:A242"/>
  <sheetViews>
    <sheetView tabSelected="1" workbookViewId="0">
      <selection activeCell="C8" sqref="C8"/>
    </sheetView>
  </sheetViews>
  <sheetFormatPr defaultRowHeight="14.4" x14ac:dyDescent="0.3"/>
  <sheetData>
    <row r="1" spans="1:1" x14ac:dyDescent="0.3">
      <c r="A1" t="s">
        <v>40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 s="27">
        <v>67525</v>
      </c>
    </row>
    <row r="16" spans="1:1" x14ac:dyDescent="0.3">
      <c r="A16" s="27">
        <v>132389</v>
      </c>
    </row>
    <row r="17" spans="1:1" x14ac:dyDescent="0.3">
      <c r="A17" s="27">
        <v>133128</v>
      </c>
    </row>
    <row r="18" spans="1:1" x14ac:dyDescent="0.3">
      <c r="A18" s="27">
        <v>133870</v>
      </c>
    </row>
    <row r="19" spans="1:1" x14ac:dyDescent="0.3">
      <c r="A19" s="27">
        <v>134617</v>
      </c>
    </row>
    <row r="20" spans="1:1" x14ac:dyDescent="0.3">
      <c r="A20" s="27">
        <v>135367</v>
      </c>
    </row>
    <row r="21" spans="1:1" x14ac:dyDescent="0.3">
      <c r="A21" s="27">
        <v>136122</v>
      </c>
    </row>
    <row r="22" spans="1:1" x14ac:dyDescent="0.3">
      <c r="A22" s="27">
        <v>136881</v>
      </c>
    </row>
    <row r="23" spans="1:1" x14ac:dyDescent="0.3">
      <c r="A23" s="27">
        <v>133417</v>
      </c>
    </row>
    <row r="24" spans="1:1" x14ac:dyDescent="0.3">
      <c r="A24" s="27">
        <v>134184</v>
      </c>
    </row>
    <row r="25" spans="1:1" x14ac:dyDescent="0.3">
      <c r="A25" s="27">
        <v>134955</v>
      </c>
    </row>
    <row r="26" spans="1:1" x14ac:dyDescent="0.3">
      <c r="A26" s="27">
        <v>135730</v>
      </c>
    </row>
    <row r="27" spans="1:1" x14ac:dyDescent="0.3">
      <c r="A27" s="27">
        <v>136450</v>
      </c>
    </row>
    <row r="28" spans="1:1" x14ac:dyDescent="0.3">
      <c r="A28" s="27">
        <v>137173</v>
      </c>
    </row>
    <row r="29" spans="1:1" x14ac:dyDescent="0.3">
      <c r="A29" s="27">
        <v>137900</v>
      </c>
    </row>
    <row r="30" spans="1:1" x14ac:dyDescent="0.3">
      <c r="A30" s="27">
        <v>138630</v>
      </c>
    </row>
    <row r="31" spans="1:1" x14ac:dyDescent="0.3">
      <c r="A31" s="27">
        <v>139364</v>
      </c>
    </row>
    <row r="32" spans="1:1" x14ac:dyDescent="0.3">
      <c r="A32" s="27">
        <v>140102</v>
      </c>
    </row>
    <row r="33" spans="1:1" x14ac:dyDescent="0.3">
      <c r="A33" s="27">
        <v>140843</v>
      </c>
    </row>
    <row r="34" spans="1:1" x14ac:dyDescent="0.3">
      <c r="A34" s="27">
        <v>141588</v>
      </c>
    </row>
    <row r="35" spans="1:1" x14ac:dyDescent="0.3">
      <c r="A35" s="27">
        <v>137836</v>
      </c>
    </row>
    <row r="36" spans="1:1" x14ac:dyDescent="0.3">
      <c r="A36" s="27">
        <v>138588</v>
      </c>
    </row>
    <row r="37" spans="1:1" x14ac:dyDescent="0.3">
      <c r="A37" s="27">
        <v>139345</v>
      </c>
    </row>
    <row r="38" spans="1:1" x14ac:dyDescent="0.3">
      <c r="A38" s="27">
        <v>140105</v>
      </c>
    </row>
    <row r="39" spans="1:1" x14ac:dyDescent="0.3">
      <c r="A39" s="27">
        <v>140805</v>
      </c>
    </row>
    <row r="40" spans="1:1" x14ac:dyDescent="0.3">
      <c r="A40" s="27">
        <v>141509</v>
      </c>
    </row>
    <row r="41" spans="1:1" x14ac:dyDescent="0.3">
      <c r="A41" s="27">
        <v>142215</v>
      </c>
    </row>
    <row r="42" spans="1:1" x14ac:dyDescent="0.3">
      <c r="A42" s="27">
        <v>142925</v>
      </c>
    </row>
    <row r="43" spans="1:1" x14ac:dyDescent="0.3">
      <c r="A43" s="27">
        <v>143638</v>
      </c>
    </row>
    <row r="44" spans="1:1" x14ac:dyDescent="0.3">
      <c r="A44" s="27">
        <v>144355</v>
      </c>
    </row>
    <row r="45" spans="1:1" x14ac:dyDescent="0.3">
      <c r="A45" s="27">
        <v>145075</v>
      </c>
    </row>
    <row r="46" spans="1:1" x14ac:dyDescent="0.3">
      <c r="A46" s="27">
        <v>145798</v>
      </c>
    </row>
    <row r="47" spans="1:1" x14ac:dyDescent="0.3">
      <c r="A47" s="27">
        <v>141753</v>
      </c>
    </row>
    <row r="48" spans="1:1" x14ac:dyDescent="0.3">
      <c r="A48" s="27">
        <v>142482</v>
      </c>
    </row>
    <row r="49" spans="1:1" x14ac:dyDescent="0.3">
      <c r="A49" s="27">
        <v>143215</v>
      </c>
    </row>
    <row r="50" spans="1:1" x14ac:dyDescent="0.3">
      <c r="A50" s="27">
        <v>143952</v>
      </c>
    </row>
    <row r="51" spans="1:1" x14ac:dyDescent="0.3">
      <c r="A51" s="27">
        <v>144624</v>
      </c>
    </row>
    <row r="52" spans="1:1" x14ac:dyDescent="0.3">
      <c r="A52" s="27">
        <v>145300</v>
      </c>
    </row>
    <row r="53" spans="1:1" x14ac:dyDescent="0.3">
      <c r="A53" s="27">
        <v>145978</v>
      </c>
    </row>
    <row r="54" spans="1:1" x14ac:dyDescent="0.3">
      <c r="A54" s="27">
        <v>146659</v>
      </c>
    </row>
    <row r="55" spans="1:1" x14ac:dyDescent="0.3">
      <c r="A55" s="27">
        <v>147342</v>
      </c>
    </row>
    <row r="56" spans="1:1" x14ac:dyDescent="0.3">
      <c r="A56" s="27">
        <v>148029</v>
      </c>
    </row>
    <row r="57" spans="1:1" x14ac:dyDescent="0.3">
      <c r="A57" s="27">
        <v>148718</v>
      </c>
    </row>
    <row r="58" spans="1:1" x14ac:dyDescent="0.3">
      <c r="A58" s="27">
        <v>149411</v>
      </c>
    </row>
    <row r="59" spans="1:1" x14ac:dyDescent="0.3">
      <c r="A59" s="27">
        <v>145072</v>
      </c>
    </row>
    <row r="60" spans="1:1" x14ac:dyDescent="0.3">
      <c r="A60" s="27">
        <v>145771</v>
      </c>
    </row>
    <row r="61" spans="1:1" x14ac:dyDescent="0.3">
      <c r="A61" s="27">
        <v>146472</v>
      </c>
    </row>
    <row r="62" spans="1:1" x14ac:dyDescent="0.3">
      <c r="A62" s="27">
        <v>147176</v>
      </c>
    </row>
    <row r="63" spans="1:1" x14ac:dyDescent="0.3">
      <c r="A63" s="27">
        <v>147812</v>
      </c>
    </row>
    <row r="64" spans="1:1" x14ac:dyDescent="0.3">
      <c r="A64" s="27">
        <v>148450</v>
      </c>
    </row>
    <row r="65" spans="1:1" x14ac:dyDescent="0.3">
      <c r="A65" s="27">
        <v>149091</v>
      </c>
    </row>
    <row r="66" spans="1:1" x14ac:dyDescent="0.3">
      <c r="A66" s="27">
        <v>149735</v>
      </c>
    </row>
    <row r="67" spans="1:1" x14ac:dyDescent="0.3">
      <c r="A67" s="27">
        <v>150381</v>
      </c>
    </row>
    <row r="68" spans="1:1" x14ac:dyDescent="0.3">
      <c r="A68" s="27">
        <v>151029</v>
      </c>
    </row>
    <row r="69" spans="1:1" x14ac:dyDescent="0.3">
      <c r="A69" s="27">
        <v>151680</v>
      </c>
    </row>
    <row r="70" spans="1:1" x14ac:dyDescent="0.3">
      <c r="A70" s="27">
        <v>152333</v>
      </c>
    </row>
    <row r="71" spans="1:1" x14ac:dyDescent="0.3">
      <c r="A71" s="27">
        <v>147703</v>
      </c>
    </row>
    <row r="72" spans="1:1" x14ac:dyDescent="0.3">
      <c r="A72" s="27">
        <v>148361</v>
      </c>
    </row>
    <row r="73" spans="1:1" x14ac:dyDescent="0.3">
      <c r="A73" s="27">
        <v>149021</v>
      </c>
    </row>
    <row r="74" spans="1:1" x14ac:dyDescent="0.3">
      <c r="A74" s="27">
        <v>149684</v>
      </c>
    </row>
    <row r="75" spans="1:1" x14ac:dyDescent="0.3">
      <c r="A75" s="27">
        <v>150276</v>
      </c>
    </row>
    <row r="76" spans="1:1" x14ac:dyDescent="0.3">
      <c r="A76" s="27">
        <v>150869</v>
      </c>
    </row>
    <row r="77" spans="1:1" x14ac:dyDescent="0.3">
      <c r="A77" s="27">
        <v>151465</v>
      </c>
    </row>
    <row r="78" spans="1:1" x14ac:dyDescent="0.3">
      <c r="A78" s="27">
        <v>152062</v>
      </c>
    </row>
    <row r="79" spans="1:1" x14ac:dyDescent="0.3">
      <c r="A79" s="27">
        <v>152662</v>
      </c>
    </row>
    <row r="80" spans="1:1" x14ac:dyDescent="0.3">
      <c r="A80" s="27">
        <v>153263</v>
      </c>
    </row>
    <row r="81" spans="1:1" x14ac:dyDescent="0.3">
      <c r="A81" s="27">
        <v>153866</v>
      </c>
    </row>
    <row r="82" spans="1:1" x14ac:dyDescent="0.3">
      <c r="A82" s="27">
        <v>154472</v>
      </c>
    </row>
    <row r="83" spans="1:1" x14ac:dyDescent="0.3">
      <c r="A83" s="27">
        <v>149556</v>
      </c>
    </row>
    <row r="84" spans="1:1" x14ac:dyDescent="0.3">
      <c r="A84" s="27">
        <v>150166</v>
      </c>
    </row>
    <row r="85" spans="1:1" x14ac:dyDescent="0.3">
      <c r="A85" s="27">
        <v>150777</v>
      </c>
    </row>
    <row r="86" spans="1:1" x14ac:dyDescent="0.3">
      <c r="A86" s="27">
        <v>151391</v>
      </c>
    </row>
    <row r="87" spans="1:1" x14ac:dyDescent="0.3">
      <c r="A87" s="27">
        <v>152006</v>
      </c>
    </row>
    <row r="88" spans="1:1" x14ac:dyDescent="0.3">
      <c r="A88" s="27">
        <v>152624</v>
      </c>
    </row>
    <row r="89" spans="1:1" x14ac:dyDescent="0.3">
      <c r="A89" s="27">
        <v>153244</v>
      </c>
    </row>
    <row r="90" spans="1:1" x14ac:dyDescent="0.3">
      <c r="A90" s="27">
        <v>153865</v>
      </c>
    </row>
    <row r="91" spans="1:1" x14ac:dyDescent="0.3">
      <c r="A91" s="27">
        <v>154489</v>
      </c>
    </row>
    <row r="92" spans="1:1" x14ac:dyDescent="0.3">
      <c r="A92" s="27">
        <v>155115</v>
      </c>
    </row>
    <row r="93" spans="1:1" x14ac:dyDescent="0.3">
      <c r="A93" s="27">
        <v>155743</v>
      </c>
    </row>
    <row r="94" spans="1:1" x14ac:dyDescent="0.3">
      <c r="A94" s="27">
        <v>156373</v>
      </c>
    </row>
    <row r="95" spans="1:1" x14ac:dyDescent="0.3">
      <c r="A95" s="27">
        <v>151261</v>
      </c>
    </row>
    <row r="96" spans="1:1" x14ac:dyDescent="0.3">
      <c r="A96" s="27">
        <v>151896</v>
      </c>
    </row>
    <row r="97" spans="1:1" x14ac:dyDescent="0.3">
      <c r="A97" s="27">
        <v>152532</v>
      </c>
    </row>
    <row r="98" spans="1:1" x14ac:dyDescent="0.3">
      <c r="A98" s="27">
        <v>153171</v>
      </c>
    </row>
    <row r="99" spans="1:1" x14ac:dyDescent="0.3">
      <c r="A99" s="27">
        <v>153811</v>
      </c>
    </row>
    <row r="100" spans="1:1" x14ac:dyDescent="0.3">
      <c r="A100" s="27">
        <v>154454</v>
      </c>
    </row>
    <row r="101" spans="1:1" x14ac:dyDescent="0.3">
      <c r="A101" s="27">
        <v>155099</v>
      </c>
    </row>
    <row r="102" spans="1:1" x14ac:dyDescent="0.3">
      <c r="A102" s="27">
        <v>155746</v>
      </c>
    </row>
    <row r="103" spans="1:1" x14ac:dyDescent="0.3">
      <c r="A103" s="27">
        <v>156396</v>
      </c>
    </row>
    <row r="104" spans="1:1" x14ac:dyDescent="0.3">
      <c r="A104" s="27">
        <v>157047</v>
      </c>
    </row>
    <row r="105" spans="1:1" x14ac:dyDescent="0.3">
      <c r="A105" s="27">
        <v>157701</v>
      </c>
    </row>
    <row r="106" spans="1:1" x14ac:dyDescent="0.3">
      <c r="A106" s="27">
        <v>158356</v>
      </c>
    </row>
    <row r="107" spans="1:1" x14ac:dyDescent="0.3">
      <c r="A107" s="27">
        <v>153040</v>
      </c>
    </row>
    <row r="108" spans="1:1" x14ac:dyDescent="0.3">
      <c r="A108" s="27">
        <v>153701</v>
      </c>
    </row>
    <row r="109" spans="1:1" x14ac:dyDescent="0.3">
      <c r="A109" s="27">
        <v>154363</v>
      </c>
    </row>
    <row r="110" spans="1:1" x14ac:dyDescent="0.3">
      <c r="A110" s="27">
        <v>155028</v>
      </c>
    </row>
    <row r="111" spans="1:1" x14ac:dyDescent="0.3">
      <c r="A111" s="27">
        <v>155694</v>
      </c>
    </row>
    <row r="112" spans="1:1" x14ac:dyDescent="0.3">
      <c r="A112" s="27">
        <v>156363</v>
      </c>
    </row>
    <row r="113" spans="1:1" x14ac:dyDescent="0.3">
      <c r="A113" s="27">
        <v>157035</v>
      </c>
    </row>
    <row r="114" spans="1:1" x14ac:dyDescent="0.3">
      <c r="A114" s="27">
        <v>157708</v>
      </c>
    </row>
    <row r="115" spans="1:1" x14ac:dyDescent="0.3">
      <c r="A115" s="27">
        <v>158384</v>
      </c>
    </row>
    <row r="116" spans="1:1" x14ac:dyDescent="0.3">
      <c r="A116" s="27">
        <v>159062</v>
      </c>
    </row>
    <row r="117" spans="1:1" x14ac:dyDescent="0.3">
      <c r="A117" s="27">
        <v>159742</v>
      </c>
    </row>
    <row r="118" spans="1:1" x14ac:dyDescent="0.3">
      <c r="A118" s="27">
        <v>160425</v>
      </c>
    </row>
    <row r="119" spans="1:1" x14ac:dyDescent="0.3">
      <c r="A119" s="27">
        <v>154896</v>
      </c>
    </row>
    <row r="120" spans="1:1" x14ac:dyDescent="0.3">
      <c r="A120" s="27">
        <v>155583</v>
      </c>
    </row>
    <row r="121" spans="1:1" x14ac:dyDescent="0.3">
      <c r="A121" s="27">
        <v>156273</v>
      </c>
    </row>
    <row r="122" spans="1:1" x14ac:dyDescent="0.3">
      <c r="A122" s="27">
        <v>156964</v>
      </c>
    </row>
    <row r="123" spans="1:1" x14ac:dyDescent="0.3">
      <c r="A123" s="27">
        <v>157658</v>
      </c>
    </row>
    <row r="124" spans="1:1" x14ac:dyDescent="0.3">
      <c r="A124" s="27">
        <v>158355</v>
      </c>
    </row>
    <row r="125" spans="1:1" x14ac:dyDescent="0.3">
      <c r="A125" s="27">
        <v>159053</v>
      </c>
    </row>
    <row r="126" spans="1:1" x14ac:dyDescent="0.3">
      <c r="A126" s="27">
        <v>159754</v>
      </c>
    </row>
    <row r="127" spans="1:1" x14ac:dyDescent="0.3">
      <c r="A127" s="27">
        <v>160457</v>
      </c>
    </row>
    <row r="128" spans="1:1" x14ac:dyDescent="0.3">
      <c r="A128" s="27">
        <v>161163</v>
      </c>
    </row>
    <row r="129" spans="1:1" x14ac:dyDescent="0.3">
      <c r="A129" s="27">
        <v>161871</v>
      </c>
    </row>
    <row r="130" spans="1:1" x14ac:dyDescent="0.3">
      <c r="A130" s="27">
        <v>162581</v>
      </c>
    </row>
    <row r="131" spans="1:1" x14ac:dyDescent="0.3">
      <c r="A131" s="27">
        <v>120527</v>
      </c>
    </row>
    <row r="132" spans="1:1" x14ac:dyDescent="0.3">
      <c r="A132" s="27">
        <v>121242</v>
      </c>
    </row>
    <row r="133" spans="1:1" x14ac:dyDescent="0.3">
      <c r="A133" s="27">
        <v>121959</v>
      </c>
    </row>
    <row r="134" spans="1:1" x14ac:dyDescent="0.3">
      <c r="A134" s="27">
        <v>122679</v>
      </c>
    </row>
    <row r="135" spans="1:1" x14ac:dyDescent="0.3">
      <c r="A135" s="27">
        <v>123401</v>
      </c>
    </row>
    <row r="136" spans="1:1" x14ac:dyDescent="0.3">
      <c r="A136" s="27">
        <v>124126</v>
      </c>
    </row>
    <row r="137" spans="1:1" x14ac:dyDescent="0.3">
      <c r="A137" s="27">
        <v>124853</v>
      </c>
    </row>
    <row r="138" spans="1:1" x14ac:dyDescent="0.3">
      <c r="A138" s="27">
        <v>125582</v>
      </c>
    </row>
    <row r="139" spans="1:1" x14ac:dyDescent="0.3">
      <c r="A139" s="27">
        <v>126314</v>
      </c>
    </row>
    <row r="140" spans="1:1" x14ac:dyDescent="0.3">
      <c r="A140" s="27">
        <v>127049</v>
      </c>
    </row>
    <row r="141" spans="1:1" x14ac:dyDescent="0.3">
      <c r="A141" s="27">
        <v>127785</v>
      </c>
    </row>
    <row r="142" spans="1:1" x14ac:dyDescent="0.3">
      <c r="A142" s="27">
        <v>128525</v>
      </c>
    </row>
    <row r="143" spans="1:1" x14ac:dyDescent="0.3">
      <c r="A143" s="27">
        <v>129266</v>
      </c>
    </row>
    <row r="144" spans="1:1" x14ac:dyDescent="0.3">
      <c r="A144" s="27">
        <v>130011</v>
      </c>
    </row>
    <row r="145" spans="1:1" x14ac:dyDescent="0.3">
      <c r="A145" s="27">
        <v>130757</v>
      </c>
    </row>
    <row r="146" spans="1:1" x14ac:dyDescent="0.3">
      <c r="A146" s="27">
        <v>131506</v>
      </c>
    </row>
    <row r="147" spans="1:1" x14ac:dyDescent="0.3">
      <c r="A147" s="27">
        <v>132258</v>
      </c>
    </row>
    <row r="148" spans="1:1" x14ac:dyDescent="0.3">
      <c r="A148" s="27">
        <v>133012</v>
      </c>
    </row>
    <row r="149" spans="1:1" x14ac:dyDescent="0.3">
      <c r="A149" s="27">
        <v>133769</v>
      </c>
    </row>
    <row r="150" spans="1:1" x14ac:dyDescent="0.3">
      <c r="A150" s="27">
        <v>134528</v>
      </c>
    </row>
    <row r="151" spans="1:1" x14ac:dyDescent="0.3">
      <c r="A151" s="27">
        <v>135290</v>
      </c>
    </row>
    <row r="152" spans="1:1" x14ac:dyDescent="0.3">
      <c r="A152" s="27">
        <v>136054</v>
      </c>
    </row>
    <row r="153" spans="1:1" x14ac:dyDescent="0.3">
      <c r="A153" s="27">
        <v>136821</v>
      </c>
    </row>
    <row r="154" spans="1:1" x14ac:dyDescent="0.3">
      <c r="A154" s="27">
        <v>137590</v>
      </c>
    </row>
    <row r="155" spans="1:1" x14ac:dyDescent="0.3">
      <c r="A155" s="27">
        <v>138362</v>
      </c>
    </row>
    <row r="156" spans="1:1" x14ac:dyDescent="0.3">
      <c r="A156" s="27">
        <v>139137</v>
      </c>
    </row>
    <row r="157" spans="1:1" x14ac:dyDescent="0.3">
      <c r="A157" s="27">
        <v>139914</v>
      </c>
    </row>
    <row r="158" spans="1:1" x14ac:dyDescent="0.3">
      <c r="A158" s="27">
        <v>140693</v>
      </c>
    </row>
    <row r="159" spans="1:1" x14ac:dyDescent="0.3">
      <c r="A159" s="27">
        <v>141476</v>
      </c>
    </row>
    <row r="160" spans="1:1" x14ac:dyDescent="0.3">
      <c r="A160" s="27">
        <v>142261</v>
      </c>
    </row>
    <row r="161" spans="1:1" x14ac:dyDescent="0.3">
      <c r="A161" s="27">
        <v>143048</v>
      </c>
    </row>
    <row r="162" spans="1:1" x14ac:dyDescent="0.3">
      <c r="A162" s="27">
        <v>143838</v>
      </c>
    </row>
    <row r="163" spans="1:1" x14ac:dyDescent="0.3">
      <c r="A163" s="27">
        <v>144631</v>
      </c>
    </row>
    <row r="164" spans="1:1" x14ac:dyDescent="0.3">
      <c r="A164" s="27">
        <v>145426</v>
      </c>
    </row>
    <row r="165" spans="1:1" x14ac:dyDescent="0.3">
      <c r="A165" s="27">
        <v>146224</v>
      </c>
    </row>
    <row r="166" spans="1:1" x14ac:dyDescent="0.3">
      <c r="A166" s="27">
        <v>147025</v>
      </c>
    </row>
    <row r="167" spans="1:1" x14ac:dyDescent="0.3">
      <c r="A167" s="27">
        <v>147829</v>
      </c>
    </row>
    <row r="168" spans="1:1" x14ac:dyDescent="0.3">
      <c r="A168" s="27">
        <v>148635</v>
      </c>
    </row>
    <row r="169" spans="1:1" x14ac:dyDescent="0.3">
      <c r="A169" s="27">
        <v>149443</v>
      </c>
    </row>
    <row r="170" spans="1:1" x14ac:dyDescent="0.3">
      <c r="A170" s="27">
        <v>150255</v>
      </c>
    </row>
    <row r="171" spans="1:1" x14ac:dyDescent="0.3">
      <c r="A171" s="27">
        <v>151069</v>
      </c>
    </row>
    <row r="172" spans="1:1" x14ac:dyDescent="0.3">
      <c r="A172" s="27">
        <v>151886</v>
      </c>
    </row>
    <row r="173" spans="1:1" x14ac:dyDescent="0.3">
      <c r="A173" s="27">
        <v>152705</v>
      </c>
    </row>
    <row r="174" spans="1:1" x14ac:dyDescent="0.3">
      <c r="A174" s="27">
        <v>153528</v>
      </c>
    </row>
    <row r="175" spans="1:1" x14ac:dyDescent="0.3">
      <c r="A175" s="27">
        <v>154353</v>
      </c>
    </row>
    <row r="176" spans="1:1" x14ac:dyDescent="0.3">
      <c r="A176" s="27">
        <v>155181</v>
      </c>
    </row>
    <row r="177" spans="1:1" x14ac:dyDescent="0.3">
      <c r="A177" s="27">
        <v>156011</v>
      </c>
    </row>
    <row r="178" spans="1:1" x14ac:dyDescent="0.3">
      <c r="A178" s="27">
        <v>156845</v>
      </c>
    </row>
    <row r="179" spans="1:1" x14ac:dyDescent="0.3">
      <c r="A179" s="27">
        <v>157681</v>
      </c>
    </row>
    <row r="180" spans="1:1" x14ac:dyDescent="0.3">
      <c r="A180" s="27">
        <v>158520</v>
      </c>
    </row>
    <row r="181" spans="1:1" x14ac:dyDescent="0.3">
      <c r="A181" s="27">
        <v>159361</v>
      </c>
    </row>
    <row r="182" spans="1:1" x14ac:dyDescent="0.3">
      <c r="A182" s="27">
        <v>160206</v>
      </c>
    </row>
    <row r="183" spans="1:1" x14ac:dyDescent="0.3">
      <c r="A183" s="27">
        <v>161053</v>
      </c>
    </row>
    <row r="184" spans="1:1" x14ac:dyDescent="0.3">
      <c r="A184" s="27">
        <v>161903</v>
      </c>
    </row>
    <row r="185" spans="1:1" x14ac:dyDescent="0.3">
      <c r="A185" s="27">
        <v>162756</v>
      </c>
    </row>
    <row r="186" spans="1:1" x14ac:dyDescent="0.3">
      <c r="A186" s="27">
        <v>163612</v>
      </c>
    </row>
    <row r="187" spans="1:1" x14ac:dyDescent="0.3">
      <c r="A187" s="27">
        <v>164471</v>
      </c>
    </row>
    <row r="188" spans="1:1" x14ac:dyDescent="0.3">
      <c r="A188" s="27">
        <v>165332</v>
      </c>
    </row>
    <row r="189" spans="1:1" x14ac:dyDescent="0.3">
      <c r="A189" s="27">
        <v>166197</v>
      </c>
    </row>
    <row r="190" spans="1:1" x14ac:dyDescent="0.3">
      <c r="A190" s="27">
        <v>167064</v>
      </c>
    </row>
    <row r="191" spans="1:1" x14ac:dyDescent="0.3">
      <c r="A191" s="27">
        <v>167934</v>
      </c>
    </row>
    <row r="192" spans="1:1" x14ac:dyDescent="0.3">
      <c r="A192" s="27">
        <v>168807</v>
      </c>
    </row>
    <row r="193" spans="1:1" x14ac:dyDescent="0.3">
      <c r="A193" s="27">
        <v>169683</v>
      </c>
    </row>
    <row r="194" spans="1:1" x14ac:dyDescent="0.3">
      <c r="A194" s="27">
        <v>170562</v>
      </c>
    </row>
    <row r="195" spans="1:1" x14ac:dyDescent="0.3">
      <c r="A195" s="27">
        <v>171444</v>
      </c>
    </row>
    <row r="196" spans="1:1" x14ac:dyDescent="0.3">
      <c r="A196" s="27">
        <v>172329</v>
      </c>
    </row>
    <row r="197" spans="1:1" x14ac:dyDescent="0.3">
      <c r="A197" s="27">
        <v>173216</v>
      </c>
    </row>
    <row r="198" spans="1:1" x14ac:dyDescent="0.3">
      <c r="A198" s="27">
        <v>174107</v>
      </c>
    </row>
    <row r="199" spans="1:1" x14ac:dyDescent="0.3">
      <c r="A199" s="27">
        <v>175001</v>
      </c>
    </row>
    <row r="200" spans="1:1" x14ac:dyDescent="0.3">
      <c r="A200" s="27">
        <v>175897</v>
      </c>
    </row>
    <row r="201" spans="1:1" x14ac:dyDescent="0.3">
      <c r="A201" s="27">
        <v>176797</v>
      </c>
    </row>
    <row r="202" spans="1:1" x14ac:dyDescent="0.3">
      <c r="A202" s="27">
        <v>177700</v>
      </c>
    </row>
    <row r="203" spans="1:1" x14ac:dyDescent="0.3">
      <c r="A203" s="27">
        <v>178605</v>
      </c>
    </row>
    <row r="204" spans="1:1" x14ac:dyDescent="0.3">
      <c r="A204" s="27">
        <v>179514</v>
      </c>
    </row>
    <row r="205" spans="1:1" x14ac:dyDescent="0.3">
      <c r="A205" s="27">
        <v>180426</v>
      </c>
    </row>
    <row r="206" spans="1:1" x14ac:dyDescent="0.3">
      <c r="A206" s="27">
        <v>181340</v>
      </c>
    </row>
    <row r="207" spans="1:1" x14ac:dyDescent="0.3">
      <c r="A207" s="27">
        <v>182258</v>
      </c>
    </row>
    <row r="208" spans="1:1" x14ac:dyDescent="0.3">
      <c r="A208" s="27">
        <v>183179</v>
      </c>
    </row>
    <row r="209" spans="1:1" x14ac:dyDescent="0.3">
      <c r="A209" s="27">
        <v>184103</v>
      </c>
    </row>
    <row r="210" spans="1:1" x14ac:dyDescent="0.3">
      <c r="A210" s="27">
        <v>185030</v>
      </c>
    </row>
    <row r="211" spans="1:1" x14ac:dyDescent="0.3">
      <c r="A211" s="27">
        <v>185960</v>
      </c>
    </row>
    <row r="212" spans="1:1" x14ac:dyDescent="0.3">
      <c r="A212" s="27">
        <v>186893</v>
      </c>
    </row>
    <row r="213" spans="1:1" x14ac:dyDescent="0.3">
      <c r="A213" s="27">
        <v>187829</v>
      </c>
    </row>
    <row r="214" spans="1:1" x14ac:dyDescent="0.3">
      <c r="A214" s="27">
        <v>188769</v>
      </c>
    </row>
    <row r="215" spans="1:1" x14ac:dyDescent="0.3">
      <c r="A215" s="27">
        <v>189711</v>
      </c>
    </row>
    <row r="216" spans="1:1" x14ac:dyDescent="0.3">
      <c r="A216" s="27">
        <v>190657</v>
      </c>
    </row>
    <row r="217" spans="1:1" x14ac:dyDescent="0.3">
      <c r="A217" s="27">
        <v>191606</v>
      </c>
    </row>
    <row r="218" spans="1:1" x14ac:dyDescent="0.3">
      <c r="A218" s="27">
        <v>192558</v>
      </c>
    </row>
    <row r="219" spans="1:1" x14ac:dyDescent="0.3">
      <c r="A219" s="27">
        <v>193513</v>
      </c>
    </row>
    <row r="220" spans="1:1" x14ac:dyDescent="0.3">
      <c r="A220" s="27">
        <v>194471</v>
      </c>
    </row>
    <row r="221" spans="1:1" x14ac:dyDescent="0.3">
      <c r="A221" s="27">
        <v>195433</v>
      </c>
    </row>
    <row r="222" spans="1:1" x14ac:dyDescent="0.3">
      <c r="A222" s="27">
        <v>196397</v>
      </c>
    </row>
    <row r="223" spans="1:1" x14ac:dyDescent="0.3">
      <c r="A223" s="27">
        <v>197365</v>
      </c>
    </row>
    <row r="224" spans="1:1" x14ac:dyDescent="0.3">
      <c r="A224" s="27">
        <v>198337</v>
      </c>
    </row>
    <row r="225" spans="1:1" x14ac:dyDescent="0.3">
      <c r="A225" s="27">
        <v>199311</v>
      </c>
    </row>
    <row r="226" spans="1:1" x14ac:dyDescent="0.3">
      <c r="A226" s="27">
        <v>200289</v>
      </c>
    </row>
    <row r="227" spans="1:1" x14ac:dyDescent="0.3">
      <c r="A227" s="27">
        <v>201270</v>
      </c>
    </row>
    <row r="228" spans="1:1" x14ac:dyDescent="0.3">
      <c r="A228" s="27">
        <v>202254</v>
      </c>
    </row>
    <row r="229" spans="1:1" x14ac:dyDescent="0.3">
      <c r="A229" s="27">
        <v>203241</v>
      </c>
    </row>
    <row r="230" spans="1:1" x14ac:dyDescent="0.3">
      <c r="A230" s="27">
        <v>204232</v>
      </c>
    </row>
    <row r="231" spans="1:1" x14ac:dyDescent="0.3">
      <c r="A231" s="27">
        <v>205226</v>
      </c>
    </row>
    <row r="232" spans="1:1" x14ac:dyDescent="0.3">
      <c r="A232" s="27">
        <v>206224</v>
      </c>
    </row>
    <row r="233" spans="1:1" x14ac:dyDescent="0.3">
      <c r="A233" s="27">
        <v>207224</v>
      </c>
    </row>
    <row r="234" spans="1:1" x14ac:dyDescent="0.3">
      <c r="A234" s="27">
        <v>208228</v>
      </c>
    </row>
    <row r="235" spans="1:1" x14ac:dyDescent="0.3">
      <c r="A235" s="27">
        <v>209236</v>
      </c>
    </row>
    <row r="236" spans="1:1" x14ac:dyDescent="0.3">
      <c r="A236" s="27">
        <v>210246</v>
      </c>
    </row>
    <row r="237" spans="1:1" x14ac:dyDescent="0.3">
      <c r="A237" s="27">
        <v>211261</v>
      </c>
    </row>
    <row r="238" spans="1:1" x14ac:dyDescent="0.3">
      <c r="A238" s="27">
        <v>212278</v>
      </c>
    </row>
    <row r="239" spans="1:1" x14ac:dyDescent="0.3">
      <c r="A239" s="27">
        <v>213299</v>
      </c>
    </row>
    <row r="240" spans="1:1" x14ac:dyDescent="0.3">
      <c r="A240" s="27">
        <v>214323</v>
      </c>
    </row>
    <row r="241" spans="1:1" x14ac:dyDescent="0.3">
      <c r="A241" s="27">
        <v>215351</v>
      </c>
    </row>
    <row r="242" spans="1:1" x14ac:dyDescent="0.3">
      <c r="A242" s="27">
        <v>216382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Номинал</vt:lpstr>
      <vt:lpstr>final_output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dmih0</dc:creator>
  <cp:lastModifiedBy>Ларионов Сергей Сергеевич</cp:lastModifiedBy>
  <dcterms:created xsi:type="dcterms:W3CDTF">2015-06-05T18:19:34Z</dcterms:created>
  <dcterms:modified xsi:type="dcterms:W3CDTF">2023-12-10T16:38:32Z</dcterms:modified>
</cp:coreProperties>
</file>