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ulsreeram/Desktop/"/>
    </mc:Choice>
  </mc:AlternateContent>
  <xr:revisionPtr revIDLastSave="0" documentId="13_ncr:1_{D42C0A3C-E5B2-5645-8F2C-8786ACA41D1F}" xr6:coauthVersionLast="47" xr6:coauthVersionMax="47" xr10:uidLastSave="{00000000-0000-0000-0000-000000000000}"/>
  <bookViews>
    <workbookView xWindow="0" yWindow="780" windowWidth="34200" windowHeight="20220" firstSheet="10" activeTab="14" xr2:uid="{A1DCC6F1-D26F-C74F-A5DB-E39E49B48B15}"/>
  </bookViews>
  <sheets>
    <sheet name="ASIANPAINT_EARNINGS_OPTIONS_ANA" sheetId="1" r:id="rId1"/>
    <sheet name="BHARTIARTL_EARNINGS_OPTIONS_ANA" sheetId="3" r:id="rId2"/>
    <sheet name="DRREDDY_EARNINGS_OPTIONS_ANALYS" sheetId="4" r:id="rId3"/>
    <sheet name="GRASIM_EARNINGS_OPTIONS_ANALYSI" sheetId="5" r:id="rId4"/>
    <sheet name="POWERGRID_EARNINGS_OPTIONS_ANAL" sheetId="8" r:id="rId5"/>
    <sheet name="TATASTEEL_EARNINGS_OPTIONS_ANAL" sheetId="9" r:id="rId6"/>
    <sheet name="TECHM_EARNINGS_OPTIONS_ANALYSIS" sheetId="10" r:id="rId7"/>
    <sheet name="RELIANCE_EARNINGS_OPTIONS_ANALY" sheetId="13" r:id="rId8"/>
    <sheet name="TCS_EARNINGS_OPTIONS_ANALYSIS_P" sheetId="14" r:id="rId9"/>
    <sheet name="HDFCBANK_EARNINGS_OPTIONS_ANALY" sheetId="15" r:id="rId10"/>
    <sheet name="HINDUNILVR_EARNINGS_OPTIONS_ANA" sheetId="16" r:id="rId11"/>
    <sheet name="ICICIBANK_EARNINGS_OPTIONS_ANAL" sheetId="17" r:id="rId12"/>
    <sheet name="INFY_EARNINGS_OPTIONS_ANALYSIS_" sheetId="18" r:id="rId13"/>
    <sheet name="LT_EARNINGS_OPTIONS_ANALYSIS_PN" sheetId="19" r:id="rId14"/>
    <sheet name="AXISBANK_EARNINGS_OPTIONS_ANALY" sheetId="21" r:id="rId15"/>
  </sheets>
  <definedNames>
    <definedName name="_xlnm._FilterDatabase" localSheetId="0" hidden="1">ASIANPAINT_EARNINGS_OPTIONS_ANA!$A$1:$S$155</definedName>
    <definedName name="_xlnm._FilterDatabase" localSheetId="14" hidden="1">AXISBANK_EARNINGS_OPTIONS_ANALY!$A$1:$S$163</definedName>
    <definedName name="_xlnm._FilterDatabase" localSheetId="1" hidden="1">BHARTIARTL_EARNINGS_OPTIONS_ANA!$A$1:$S$121</definedName>
    <definedName name="_xlnm._FilterDatabase" localSheetId="2" hidden="1">DRREDDY_EARNINGS_OPTIONS_ANALYS!$A$1:$S$121</definedName>
    <definedName name="_xlnm._FilterDatabase" localSheetId="3" hidden="1">GRASIM_EARNINGS_OPTIONS_ANALYSI!$A$1:$S$155</definedName>
    <definedName name="_xlnm._FilterDatabase" localSheetId="9" hidden="1">HDFCBANK_EARNINGS_OPTIONS_ANALY!$A$1:$S$151</definedName>
    <definedName name="_xlnm._FilterDatabase" localSheetId="10" hidden="1">HINDUNILVR_EARNINGS_OPTIONS_ANA!$A$1:$S$167</definedName>
    <definedName name="_xlnm._FilterDatabase" localSheetId="11" hidden="1">ICICIBANK_EARNINGS_OPTIONS_ANAL!$A$1:$S$167</definedName>
    <definedName name="_xlnm._FilterDatabase" localSheetId="12" hidden="1">INFY_EARNINGS_OPTIONS_ANALYSIS_!$B$1:$B$164</definedName>
    <definedName name="_xlnm._FilterDatabase" localSheetId="13" hidden="1">LT_EARNINGS_OPTIONS_ANALYSIS_PN!$A$1:$S$142</definedName>
    <definedName name="_xlnm._FilterDatabase" localSheetId="4" hidden="1">POWERGRID_EARNINGS_OPTIONS_ANAL!$A$1:$S$125</definedName>
    <definedName name="_xlnm._FilterDatabase" localSheetId="7" hidden="1">RELIANCE_EARNINGS_OPTIONS_ANALY!$A$1:$S$159</definedName>
    <definedName name="_xlnm._FilterDatabase" localSheetId="5" hidden="1">TATASTEEL_EARNINGS_OPTIONS_ANAL!$A$1:$S$163</definedName>
    <definedName name="_xlnm._FilterDatabase" localSheetId="8" hidden="1">TCS_EARNINGS_OPTIONS_ANALYSIS_P!$A$1:$S$155</definedName>
    <definedName name="_xlnm._FilterDatabase" localSheetId="6" hidden="1">TECHM_EARNINGS_OPTIONS_ANALYSIS!$A$1:$S$155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4" i="5" l="1"/>
  <c r="S155" i="5" s="1"/>
  <c r="P4" i="5"/>
  <c r="Q4" i="5" s="1"/>
  <c r="P6" i="5"/>
  <c r="P154" i="5" s="1"/>
  <c r="P155" i="5" s="1"/>
  <c r="P8" i="5"/>
  <c r="R8" i="5" s="1"/>
  <c r="Q8" i="5"/>
  <c r="P10" i="5"/>
  <c r="Q10" i="5" s="1"/>
  <c r="R10" i="5"/>
  <c r="P12" i="5"/>
  <c r="Q12" i="5" s="1"/>
  <c r="P14" i="5"/>
  <c r="Q14" i="5" s="1"/>
  <c r="P16" i="5"/>
  <c r="Q16" i="5"/>
  <c r="R16" i="5"/>
  <c r="P18" i="5"/>
  <c r="Q18" i="5" s="1"/>
  <c r="P20" i="5"/>
  <c r="Q20" i="5"/>
  <c r="R20" i="5"/>
  <c r="P22" i="5"/>
  <c r="Q22" i="5" s="1"/>
  <c r="R22" i="5"/>
  <c r="P24" i="5"/>
  <c r="R24" i="5" s="1"/>
  <c r="Q24" i="5"/>
  <c r="P26" i="5"/>
  <c r="Q26" i="5" s="1"/>
  <c r="R26" i="5"/>
  <c r="P28" i="5"/>
  <c r="R28" i="5" s="1"/>
  <c r="Q28" i="5"/>
  <c r="P30" i="5"/>
  <c r="Q30" i="5" s="1"/>
  <c r="P32" i="5"/>
  <c r="Q32" i="5"/>
  <c r="R32" i="5"/>
  <c r="P34" i="5"/>
  <c r="Q34" i="5" s="1"/>
  <c r="P36" i="5"/>
  <c r="Q36" i="5"/>
  <c r="R36" i="5"/>
  <c r="P38" i="5"/>
  <c r="Q38" i="5" s="1"/>
  <c r="R38" i="5"/>
  <c r="P40" i="5"/>
  <c r="R40" i="5" s="1"/>
  <c r="Q40" i="5"/>
  <c r="P42" i="5"/>
  <c r="Q42" i="5" s="1"/>
  <c r="R42" i="5"/>
  <c r="P44" i="5"/>
  <c r="R44" i="5" s="1"/>
  <c r="Q44" i="5"/>
  <c r="P46" i="5"/>
  <c r="Q46" i="5" s="1"/>
  <c r="P48" i="5"/>
  <c r="Q48" i="5"/>
  <c r="R48" i="5"/>
  <c r="P50" i="5"/>
  <c r="Q50" i="5" s="1"/>
  <c r="R50" i="5"/>
  <c r="P52" i="5"/>
  <c r="Q52" i="5"/>
  <c r="R52" i="5"/>
  <c r="P54" i="5"/>
  <c r="Q54" i="5" s="1"/>
  <c r="R54" i="5"/>
  <c r="P56" i="5"/>
  <c r="R56" i="5" s="1"/>
  <c r="Q56" i="5"/>
  <c r="P58" i="5"/>
  <c r="Q58" i="5" s="1"/>
  <c r="R58" i="5"/>
  <c r="P60" i="5"/>
  <c r="R60" i="5" s="1"/>
  <c r="Q60" i="5"/>
  <c r="P62" i="5"/>
  <c r="Q62" i="5" s="1"/>
  <c r="P64" i="5"/>
  <c r="Q64" i="5"/>
  <c r="R64" i="5"/>
  <c r="P66" i="5"/>
  <c r="Q66" i="5" s="1"/>
  <c r="R66" i="5"/>
  <c r="P68" i="5"/>
  <c r="Q68" i="5"/>
  <c r="R68" i="5"/>
  <c r="P70" i="5"/>
  <c r="Q70" i="5" s="1"/>
  <c r="R70" i="5"/>
  <c r="P72" i="5"/>
  <c r="R72" i="5" s="1"/>
  <c r="Q72" i="5"/>
  <c r="P74" i="5"/>
  <c r="Q74" i="5" s="1"/>
  <c r="R74" i="5"/>
  <c r="P76" i="5"/>
  <c r="R76" i="5" s="1"/>
  <c r="Q76" i="5"/>
  <c r="P78" i="5"/>
  <c r="Q78" i="5" s="1"/>
  <c r="P80" i="5"/>
  <c r="Q80" i="5"/>
  <c r="R80" i="5"/>
  <c r="P82" i="5"/>
  <c r="Q82" i="5" s="1"/>
  <c r="R82" i="5"/>
  <c r="P84" i="5"/>
  <c r="Q84" i="5"/>
  <c r="R84" i="5"/>
  <c r="P86" i="5"/>
  <c r="Q86" i="5" s="1"/>
  <c r="P88" i="5"/>
  <c r="R88" i="5" s="1"/>
  <c r="Q88" i="5"/>
  <c r="P90" i="5"/>
  <c r="Q90" i="5" s="1"/>
  <c r="R90" i="5"/>
  <c r="P92" i="5"/>
  <c r="R92" i="5" s="1"/>
  <c r="Q92" i="5"/>
  <c r="P94" i="5"/>
  <c r="Q94" i="5" s="1"/>
  <c r="P96" i="5"/>
  <c r="Q96" i="5"/>
  <c r="R96" i="5"/>
  <c r="P98" i="5"/>
  <c r="Q98" i="5" s="1"/>
  <c r="R98" i="5"/>
  <c r="P100" i="5"/>
  <c r="Q100" i="5"/>
  <c r="R100" i="5"/>
  <c r="P102" i="5"/>
  <c r="Q102" i="5" s="1"/>
  <c r="P104" i="5"/>
  <c r="R104" i="5" s="1"/>
  <c r="Q104" i="5"/>
  <c r="P106" i="5"/>
  <c r="Q106" i="5" s="1"/>
  <c r="R106" i="5"/>
  <c r="P108" i="5"/>
  <c r="R108" i="5" s="1"/>
  <c r="Q108" i="5"/>
  <c r="P110" i="5"/>
  <c r="Q110" i="5" s="1"/>
  <c r="P112" i="5"/>
  <c r="Q112" i="5"/>
  <c r="R112" i="5"/>
  <c r="P114" i="5"/>
  <c r="Q114" i="5" s="1"/>
  <c r="R114" i="5"/>
  <c r="P116" i="5"/>
  <c r="Q116" i="5"/>
  <c r="R116" i="5"/>
  <c r="P118" i="5"/>
  <c r="Q118" i="5" s="1"/>
  <c r="P120" i="5"/>
  <c r="R120" i="5" s="1"/>
  <c r="Q120" i="5"/>
  <c r="P122" i="5"/>
  <c r="Q122" i="5" s="1"/>
  <c r="R122" i="5"/>
  <c r="P124" i="5"/>
  <c r="R124" i="5" s="1"/>
  <c r="Q124" i="5"/>
  <c r="P126" i="5"/>
  <c r="Q126" i="5" s="1"/>
  <c r="P128" i="5"/>
  <c r="Q128" i="5"/>
  <c r="R128" i="5"/>
  <c r="P130" i="5"/>
  <c r="Q130" i="5" s="1"/>
  <c r="R130" i="5"/>
  <c r="P132" i="5"/>
  <c r="R132" i="5" s="1"/>
  <c r="Q132" i="5"/>
  <c r="P134" i="5"/>
  <c r="Q134" i="5" s="1"/>
  <c r="P136" i="5"/>
  <c r="R136" i="5" s="1"/>
  <c r="Q136" i="5"/>
  <c r="P138" i="5"/>
  <c r="Q138" i="5" s="1"/>
  <c r="R138" i="5"/>
  <c r="P140" i="5"/>
  <c r="R140" i="5" s="1"/>
  <c r="Q140" i="5"/>
  <c r="P142" i="5"/>
  <c r="Q142" i="5" s="1"/>
  <c r="P144" i="5"/>
  <c r="Q144" i="5"/>
  <c r="R144" i="5"/>
  <c r="P146" i="5"/>
  <c r="Q146" i="5" s="1"/>
  <c r="P148" i="5"/>
  <c r="Q148" i="5" s="1"/>
  <c r="R148" i="5"/>
  <c r="P150" i="5"/>
  <c r="Q150" i="5" s="1"/>
  <c r="P152" i="5"/>
  <c r="R152" i="5" s="1"/>
  <c r="Q152" i="5"/>
  <c r="P4" i="1"/>
  <c r="Q4" i="1" s="1"/>
  <c r="R4" i="1"/>
  <c r="P6" i="1"/>
  <c r="Q6" i="1" s="1"/>
  <c r="R6" i="1"/>
  <c r="P8" i="1"/>
  <c r="R8" i="1" s="1"/>
  <c r="Q8" i="1"/>
  <c r="P10" i="1"/>
  <c r="Q10" i="1"/>
  <c r="R10" i="1"/>
  <c r="P12" i="1"/>
  <c r="R12" i="1" s="1"/>
  <c r="Q12" i="1"/>
  <c r="P14" i="1"/>
  <c r="Q14" i="1" s="1"/>
  <c r="P16" i="1"/>
  <c r="Q16" i="1"/>
  <c r="R16" i="1"/>
  <c r="P18" i="1"/>
  <c r="S18" i="1" s="1"/>
  <c r="P20" i="1"/>
  <c r="Q20" i="1" s="1"/>
  <c r="R20" i="1"/>
  <c r="P22" i="1"/>
  <c r="Q22" i="1"/>
  <c r="R22" i="1"/>
  <c r="P24" i="1"/>
  <c r="R24" i="1" s="1"/>
  <c r="Q24" i="1"/>
  <c r="P26" i="1"/>
  <c r="Q26" i="1"/>
  <c r="R26" i="1"/>
  <c r="P28" i="1"/>
  <c r="Q28" i="1"/>
  <c r="R28" i="1"/>
  <c r="P30" i="1"/>
  <c r="Q30" i="1" s="1"/>
  <c r="P32" i="1"/>
  <c r="Q32" i="1"/>
  <c r="R32" i="1"/>
  <c r="P34" i="1"/>
  <c r="Q34" i="1" s="1"/>
  <c r="P36" i="1"/>
  <c r="Q36" i="1" s="1"/>
  <c r="R36" i="1"/>
  <c r="P38" i="1"/>
  <c r="Q38" i="1"/>
  <c r="R38" i="1"/>
  <c r="P40" i="1"/>
  <c r="R40" i="1" s="1"/>
  <c r="Q40" i="1"/>
  <c r="P42" i="1"/>
  <c r="Q42" i="1"/>
  <c r="R42" i="1"/>
  <c r="P44" i="1"/>
  <c r="Q44" i="1"/>
  <c r="R44" i="1"/>
  <c r="P46" i="1"/>
  <c r="Q46" i="1" s="1"/>
  <c r="P48" i="1"/>
  <c r="Q48" i="1"/>
  <c r="R48" i="1"/>
  <c r="P50" i="1"/>
  <c r="Q50" i="1" s="1"/>
  <c r="P52" i="1"/>
  <c r="Q52" i="1" s="1"/>
  <c r="R52" i="1"/>
  <c r="P54" i="1"/>
  <c r="Q54" i="1"/>
  <c r="R54" i="1"/>
  <c r="P56" i="1"/>
  <c r="R56" i="1" s="1"/>
  <c r="Q56" i="1"/>
  <c r="P58" i="1"/>
  <c r="Q58" i="1"/>
  <c r="R58" i="1"/>
  <c r="P60" i="1"/>
  <c r="Q60" i="1"/>
  <c r="R60" i="1"/>
  <c r="P62" i="1"/>
  <c r="Q62" i="1" s="1"/>
  <c r="P64" i="1"/>
  <c r="Q64" i="1"/>
  <c r="R64" i="1"/>
  <c r="P66" i="1"/>
  <c r="S66" i="1" s="1"/>
  <c r="P68" i="1"/>
  <c r="Q68" i="1" s="1"/>
  <c r="R68" i="1"/>
  <c r="P70" i="1"/>
  <c r="Q70" i="1"/>
  <c r="R70" i="1"/>
  <c r="P72" i="1"/>
  <c r="R72" i="1" s="1"/>
  <c r="Q72" i="1"/>
  <c r="P74" i="1"/>
  <c r="Q74" i="1"/>
  <c r="R74" i="1"/>
  <c r="P76" i="1"/>
  <c r="Q76" i="1"/>
  <c r="R76" i="1"/>
  <c r="P78" i="1"/>
  <c r="Q78" i="1" s="1"/>
  <c r="P80" i="1"/>
  <c r="Q80" i="1"/>
  <c r="R80" i="1"/>
  <c r="P82" i="1"/>
  <c r="Q82" i="1" s="1"/>
  <c r="P84" i="1"/>
  <c r="Q84" i="1" s="1"/>
  <c r="R84" i="1"/>
  <c r="P86" i="1"/>
  <c r="Q86" i="1"/>
  <c r="R86" i="1"/>
  <c r="P88" i="1"/>
  <c r="R88" i="1" s="1"/>
  <c r="Q88" i="1"/>
  <c r="P90" i="1"/>
  <c r="Q90" i="1"/>
  <c r="R90" i="1"/>
  <c r="P92" i="1"/>
  <c r="Q92" i="1"/>
  <c r="R92" i="1"/>
  <c r="P94" i="1"/>
  <c r="Q94" i="1" s="1"/>
  <c r="P96" i="1"/>
  <c r="Q96" i="1"/>
  <c r="R96" i="1"/>
  <c r="P98" i="1"/>
  <c r="Q98" i="1" s="1"/>
  <c r="P100" i="1"/>
  <c r="Q100" i="1" s="1"/>
  <c r="R100" i="1"/>
  <c r="P102" i="1"/>
  <c r="Q102" i="1"/>
  <c r="R102" i="1"/>
  <c r="P104" i="1"/>
  <c r="R104" i="1" s="1"/>
  <c r="Q104" i="1"/>
  <c r="P106" i="1"/>
  <c r="Q106" i="1"/>
  <c r="R106" i="1"/>
  <c r="P108" i="1"/>
  <c r="Q108" i="1"/>
  <c r="R108" i="1"/>
  <c r="P110" i="1"/>
  <c r="Q110" i="1" s="1"/>
  <c r="P112" i="1"/>
  <c r="Q112" i="1"/>
  <c r="R112" i="1"/>
  <c r="P114" i="1"/>
  <c r="Q114" i="1" s="1"/>
  <c r="P116" i="1"/>
  <c r="Q116" i="1" s="1"/>
  <c r="R116" i="1"/>
  <c r="P118" i="1"/>
  <c r="Q118" i="1"/>
  <c r="R118" i="1"/>
  <c r="P120" i="1"/>
  <c r="R120" i="1" s="1"/>
  <c r="Q120" i="1"/>
  <c r="P122" i="1"/>
  <c r="Q122" i="1"/>
  <c r="R122" i="1"/>
  <c r="P124" i="1"/>
  <c r="Q124" i="1"/>
  <c r="R124" i="1"/>
  <c r="P126" i="1"/>
  <c r="Q126" i="1" s="1"/>
  <c r="P128" i="1"/>
  <c r="Q128" i="1"/>
  <c r="R128" i="1"/>
  <c r="P130" i="1"/>
  <c r="Q130" i="1" s="1"/>
  <c r="P132" i="1"/>
  <c r="Q132" i="1" s="1"/>
  <c r="R132" i="1"/>
  <c r="P134" i="1"/>
  <c r="Q134" i="1" s="1"/>
  <c r="R134" i="1"/>
  <c r="P136" i="1"/>
  <c r="R136" i="1" s="1"/>
  <c r="P138" i="1"/>
  <c r="Q138" i="1"/>
  <c r="R138" i="1"/>
  <c r="P140" i="1"/>
  <c r="Q140" i="1"/>
  <c r="R140" i="1"/>
  <c r="P142" i="1"/>
  <c r="Q142" i="1" s="1"/>
  <c r="P144" i="1"/>
  <c r="Q144" i="1"/>
  <c r="R144" i="1"/>
  <c r="P146" i="1"/>
  <c r="Q146" i="1" s="1"/>
  <c r="P148" i="1"/>
  <c r="Q148" i="1" s="1"/>
  <c r="R148" i="1"/>
  <c r="P150" i="1"/>
  <c r="Q150" i="1" s="1"/>
  <c r="R150" i="1"/>
  <c r="P152" i="1"/>
  <c r="R152" i="1" s="1"/>
  <c r="P4" i="4"/>
  <c r="Q4" i="4" s="1"/>
  <c r="P6" i="4"/>
  <c r="Q6" i="4"/>
  <c r="R6" i="4"/>
  <c r="P8" i="4"/>
  <c r="R8" i="4" s="1"/>
  <c r="Q8" i="4"/>
  <c r="P10" i="4"/>
  <c r="Q10" i="4" s="1"/>
  <c r="R10" i="4"/>
  <c r="P12" i="4"/>
  <c r="Q12" i="4"/>
  <c r="R12" i="4"/>
  <c r="P14" i="4"/>
  <c r="Q14" i="4" s="1"/>
  <c r="P16" i="4"/>
  <c r="Q16" i="4" s="1"/>
  <c r="R16" i="4"/>
  <c r="P18" i="4"/>
  <c r="Q18" i="4" s="1"/>
  <c r="P20" i="4"/>
  <c r="Q20" i="4" s="1"/>
  <c r="R20" i="4"/>
  <c r="P22" i="4"/>
  <c r="Q22" i="4"/>
  <c r="R22" i="4"/>
  <c r="P24" i="4"/>
  <c r="R24" i="4" s="1"/>
  <c r="Q24" i="4"/>
  <c r="P26" i="4"/>
  <c r="Q26" i="4"/>
  <c r="R26" i="4"/>
  <c r="P28" i="4"/>
  <c r="Q28" i="4"/>
  <c r="R28" i="4"/>
  <c r="P30" i="4"/>
  <c r="Q30" i="4" s="1"/>
  <c r="P32" i="4"/>
  <c r="Q32" i="4"/>
  <c r="R32" i="4"/>
  <c r="P34" i="4"/>
  <c r="Q34" i="4"/>
  <c r="R34" i="4"/>
  <c r="P36" i="4"/>
  <c r="Q36" i="4" s="1"/>
  <c r="R36" i="4"/>
  <c r="P38" i="4"/>
  <c r="Q38" i="4"/>
  <c r="R38" i="4"/>
  <c r="P40" i="4"/>
  <c r="R40" i="4" s="1"/>
  <c r="Q40" i="4"/>
  <c r="P42" i="4"/>
  <c r="Q42" i="4"/>
  <c r="R42" i="4"/>
  <c r="P44" i="4"/>
  <c r="Q44" i="4"/>
  <c r="R44" i="4"/>
  <c r="P46" i="4"/>
  <c r="Q46" i="4" s="1"/>
  <c r="P48" i="4"/>
  <c r="Q48" i="4"/>
  <c r="R48" i="4"/>
  <c r="P50" i="4"/>
  <c r="Q50" i="4"/>
  <c r="R50" i="4"/>
  <c r="P52" i="4"/>
  <c r="Q52" i="4" s="1"/>
  <c r="R52" i="4"/>
  <c r="P54" i="4"/>
  <c r="Q54" i="4"/>
  <c r="R54" i="4"/>
  <c r="P56" i="4"/>
  <c r="R56" i="4" s="1"/>
  <c r="Q56" i="4"/>
  <c r="P58" i="4"/>
  <c r="Q58" i="4"/>
  <c r="R58" i="4"/>
  <c r="P60" i="4"/>
  <c r="Q60" i="4"/>
  <c r="R60" i="4"/>
  <c r="P62" i="4"/>
  <c r="Q62" i="4" s="1"/>
  <c r="P64" i="4"/>
  <c r="Q64" i="4"/>
  <c r="R64" i="4"/>
  <c r="P66" i="4"/>
  <c r="Q66" i="4"/>
  <c r="R66" i="4"/>
  <c r="P68" i="4"/>
  <c r="Q68" i="4" s="1"/>
  <c r="R68" i="4"/>
  <c r="P70" i="4"/>
  <c r="Q70" i="4"/>
  <c r="R70" i="4"/>
  <c r="P72" i="4"/>
  <c r="R72" i="4" s="1"/>
  <c r="Q72" i="4"/>
  <c r="P74" i="4"/>
  <c r="Q74" i="4"/>
  <c r="R74" i="4"/>
  <c r="P76" i="4"/>
  <c r="Q76" i="4"/>
  <c r="R76" i="4"/>
  <c r="P78" i="4"/>
  <c r="Q78" i="4" s="1"/>
  <c r="P80" i="4"/>
  <c r="Q80" i="4"/>
  <c r="R80" i="4"/>
  <c r="P82" i="4"/>
  <c r="Q82" i="4"/>
  <c r="R82" i="4"/>
  <c r="P84" i="4"/>
  <c r="Q84" i="4" s="1"/>
  <c r="R84" i="4"/>
  <c r="P86" i="4"/>
  <c r="Q86" i="4"/>
  <c r="R86" i="4"/>
  <c r="P88" i="4"/>
  <c r="R88" i="4" s="1"/>
  <c r="Q88" i="4"/>
  <c r="P90" i="4"/>
  <c r="Q90" i="4"/>
  <c r="R90" i="4"/>
  <c r="P92" i="4"/>
  <c r="Q92" i="4"/>
  <c r="R92" i="4"/>
  <c r="P94" i="4"/>
  <c r="Q94" i="4" s="1"/>
  <c r="P96" i="4"/>
  <c r="Q96" i="4"/>
  <c r="R96" i="4"/>
  <c r="P98" i="4"/>
  <c r="Q98" i="4"/>
  <c r="R98" i="4"/>
  <c r="P100" i="4"/>
  <c r="Q100" i="4" s="1"/>
  <c r="R100" i="4"/>
  <c r="P102" i="4"/>
  <c r="Q102" i="4"/>
  <c r="R102" i="4"/>
  <c r="P104" i="4"/>
  <c r="R104" i="4" s="1"/>
  <c r="Q104" i="4"/>
  <c r="P106" i="4"/>
  <c r="Q106" i="4"/>
  <c r="R106" i="4"/>
  <c r="P108" i="4"/>
  <c r="Q108" i="4"/>
  <c r="R108" i="4"/>
  <c r="P110" i="4"/>
  <c r="Q110" i="4" s="1"/>
  <c r="P112" i="4"/>
  <c r="Q112" i="4"/>
  <c r="R112" i="4"/>
  <c r="P114" i="4"/>
  <c r="Q114" i="4"/>
  <c r="R114" i="4"/>
  <c r="P116" i="4"/>
  <c r="Q116" i="4" s="1"/>
  <c r="R116" i="4"/>
  <c r="P118" i="4"/>
  <c r="Q118" i="4"/>
  <c r="R118" i="4"/>
  <c r="P4" i="3"/>
  <c r="Q4" i="3" s="1"/>
  <c r="P6" i="3"/>
  <c r="Q6" i="3" s="1"/>
  <c r="P8" i="3"/>
  <c r="R8" i="3" s="1"/>
  <c r="P10" i="3"/>
  <c r="Q10" i="3" s="1"/>
  <c r="P12" i="3"/>
  <c r="Q12" i="3" s="1"/>
  <c r="P14" i="3"/>
  <c r="Q14" i="3" s="1"/>
  <c r="R14" i="3"/>
  <c r="P16" i="3"/>
  <c r="Q16" i="3"/>
  <c r="R16" i="3"/>
  <c r="P18" i="3"/>
  <c r="Q18" i="3"/>
  <c r="R18" i="3"/>
  <c r="P20" i="3"/>
  <c r="Q20" i="3"/>
  <c r="R20" i="3"/>
  <c r="P22" i="3"/>
  <c r="R22" i="3" s="1"/>
  <c r="Q22" i="3"/>
  <c r="P24" i="3"/>
  <c r="R24" i="3" s="1"/>
  <c r="P26" i="3"/>
  <c r="Q26" i="3"/>
  <c r="R26" i="3"/>
  <c r="P28" i="3"/>
  <c r="Q28" i="3" s="1"/>
  <c r="R28" i="3"/>
  <c r="P30" i="3"/>
  <c r="Q30" i="3" s="1"/>
  <c r="R30" i="3"/>
  <c r="P32" i="3"/>
  <c r="Q32" i="3"/>
  <c r="R32" i="3"/>
  <c r="P34" i="3"/>
  <c r="Q34" i="3"/>
  <c r="R34" i="3"/>
  <c r="P36" i="3"/>
  <c r="Q36" i="3"/>
  <c r="R36" i="3"/>
  <c r="P38" i="3"/>
  <c r="R38" i="3" s="1"/>
  <c r="Q38" i="3"/>
  <c r="P40" i="3"/>
  <c r="R40" i="3" s="1"/>
  <c r="P42" i="3"/>
  <c r="Q42" i="3"/>
  <c r="R42" i="3"/>
  <c r="P44" i="3"/>
  <c r="Q44" i="3" s="1"/>
  <c r="R44" i="3"/>
  <c r="P46" i="3"/>
  <c r="Q46" i="3" s="1"/>
  <c r="R46" i="3"/>
  <c r="P48" i="3"/>
  <c r="Q48" i="3" s="1"/>
  <c r="P50" i="3"/>
  <c r="Q50" i="3"/>
  <c r="R50" i="3"/>
  <c r="P52" i="3"/>
  <c r="Q52" i="3"/>
  <c r="R52" i="3"/>
  <c r="P54" i="3"/>
  <c r="R54" i="3" s="1"/>
  <c r="Q54" i="3"/>
  <c r="P56" i="3"/>
  <c r="R56" i="3" s="1"/>
  <c r="P58" i="3"/>
  <c r="Q58" i="3"/>
  <c r="R58" i="3"/>
  <c r="P60" i="3"/>
  <c r="Q60" i="3" s="1"/>
  <c r="R60" i="3"/>
  <c r="P62" i="3"/>
  <c r="Q62" i="3" s="1"/>
  <c r="R62" i="3"/>
  <c r="P64" i="3"/>
  <c r="Q64" i="3" s="1"/>
  <c r="P66" i="3"/>
  <c r="Q66" i="3" s="1"/>
  <c r="P68" i="3"/>
  <c r="Q68" i="3"/>
  <c r="R68" i="3"/>
  <c r="P70" i="3"/>
  <c r="Q70" i="3"/>
  <c r="R70" i="3"/>
  <c r="P72" i="3"/>
  <c r="R72" i="3" s="1"/>
  <c r="P74" i="3"/>
  <c r="Q74" i="3"/>
  <c r="R74" i="3"/>
  <c r="P76" i="3"/>
  <c r="Q76" i="3"/>
  <c r="R76" i="3"/>
  <c r="P78" i="3"/>
  <c r="Q78" i="3" s="1"/>
  <c r="R78" i="3"/>
  <c r="P80" i="3"/>
  <c r="Q80" i="3" s="1"/>
  <c r="P82" i="3"/>
  <c r="Q82" i="3" s="1"/>
  <c r="P84" i="3"/>
  <c r="Q84" i="3"/>
  <c r="R84" i="3"/>
  <c r="P86" i="3"/>
  <c r="Q86" i="3"/>
  <c r="R86" i="3"/>
  <c r="P88" i="3"/>
  <c r="R88" i="3" s="1"/>
  <c r="P90" i="3"/>
  <c r="Q90" i="3"/>
  <c r="R90" i="3"/>
  <c r="P92" i="3"/>
  <c r="Q92" i="3"/>
  <c r="R92" i="3"/>
  <c r="P94" i="3"/>
  <c r="Q94" i="3" s="1"/>
  <c r="R94" i="3"/>
  <c r="P96" i="3"/>
  <c r="Q96" i="3" s="1"/>
  <c r="P98" i="3"/>
  <c r="Q98" i="3" s="1"/>
  <c r="P100" i="3"/>
  <c r="Q100" i="3"/>
  <c r="R100" i="3"/>
  <c r="P102" i="3"/>
  <c r="Q102" i="3"/>
  <c r="R102" i="3"/>
  <c r="P104" i="3"/>
  <c r="R104" i="3" s="1"/>
  <c r="P106" i="3"/>
  <c r="Q106" i="3"/>
  <c r="R106" i="3"/>
  <c r="P108" i="3"/>
  <c r="Q108" i="3"/>
  <c r="R108" i="3"/>
  <c r="P110" i="3"/>
  <c r="Q110" i="3" s="1"/>
  <c r="R110" i="3"/>
  <c r="P112" i="3"/>
  <c r="Q112" i="3" s="1"/>
  <c r="P114" i="3"/>
  <c r="Q114" i="3" s="1"/>
  <c r="P116" i="3"/>
  <c r="Q116" i="3"/>
  <c r="R116" i="3"/>
  <c r="P118" i="3"/>
  <c r="Q118" i="3"/>
  <c r="R118" i="3"/>
  <c r="P4" i="21"/>
  <c r="Q4" i="21" s="1"/>
  <c r="S4" i="21"/>
  <c r="P6" i="21"/>
  <c r="Q6" i="21" s="1"/>
  <c r="P8" i="21"/>
  <c r="Q8" i="21" s="1"/>
  <c r="S8" i="21"/>
  <c r="P10" i="21"/>
  <c r="S10" i="21" s="1"/>
  <c r="Q10" i="21"/>
  <c r="R10" i="21"/>
  <c r="P12" i="21"/>
  <c r="Q12" i="21" s="1"/>
  <c r="S12" i="21"/>
  <c r="P14" i="21"/>
  <c r="S14" i="21" s="1"/>
  <c r="Q14" i="21"/>
  <c r="R14" i="21"/>
  <c r="P16" i="21"/>
  <c r="Q16" i="21" s="1"/>
  <c r="S16" i="21"/>
  <c r="P18" i="21"/>
  <c r="Q18" i="21" s="1"/>
  <c r="R18" i="21"/>
  <c r="P20" i="21"/>
  <c r="Q20" i="21" s="1"/>
  <c r="S20" i="21"/>
  <c r="P22" i="21"/>
  <c r="Q22" i="21" s="1"/>
  <c r="R22" i="21"/>
  <c r="P24" i="21"/>
  <c r="Q24" i="21" s="1"/>
  <c r="S24" i="21"/>
  <c r="P26" i="21"/>
  <c r="Q26" i="21" s="1"/>
  <c r="R26" i="21"/>
  <c r="P28" i="21"/>
  <c r="Q28" i="21" s="1"/>
  <c r="S28" i="21"/>
  <c r="P30" i="21"/>
  <c r="Q30" i="21" s="1"/>
  <c r="R30" i="21"/>
  <c r="P32" i="21"/>
  <c r="Q32" i="21" s="1"/>
  <c r="S32" i="21"/>
  <c r="P34" i="21"/>
  <c r="Q34" i="21" s="1"/>
  <c r="R34" i="21"/>
  <c r="P36" i="21"/>
  <c r="Q36" i="21" s="1"/>
  <c r="S36" i="21"/>
  <c r="P38" i="21"/>
  <c r="Q38" i="21" s="1"/>
  <c r="R38" i="21"/>
  <c r="P40" i="21"/>
  <c r="Q40" i="21" s="1"/>
  <c r="S40" i="21"/>
  <c r="P42" i="21"/>
  <c r="Q42" i="21" s="1"/>
  <c r="R42" i="21"/>
  <c r="P44" i="21"/>
  <c r="Q44" i="21" s="1"/>
  <c r="S44" i="21"/>
  <c r="P46" i="21"/>
  <c r="Q46" i="21" s="1"/>
  <c r="R46" i="21"/>
  <c r="P48" i="21"/>
  <c r="Q48" i="21" s="1"/>
  <c r="S48" i="21"/>
  <c r="P50" i="21"/>
  <c r="Q50" i="21" s="1"/>
  <c r="R50" i="21"/>
  <c r="P52" i="21"/>
  <c r="Q52" i="21" s="1"/>
  <c r="S52" i="21"/>
  <c r="P54" i="21"/>
  <c r="Q54" i="21" s="1"/>
  <c r="R54" i="21"/>
  <c r="P56" i="21"/>
  <c r="Q56" i="21" s="1"/>
  <c r="S56" i="21"/>
  <c r="P58" i="21"/>
  <c r="Q58" i="21" s="1"/>
  <c r="R58" i="21"/>
  <c r="P60" i="21"/>
  <c r="Q60" i="21" s="1"/>
  <c r="S60" i="21"/>
  <c r="P62" i="21"/>
  <c r="Q62" i="21" s="1"/>
  <c r="R62" i="21"/>
  <c r="P64" i="21"/>
  <c r="Q64" i="21" s="1"/>
  <c r="S64" i="21"/>
  <c r="P66" i="21"/>
  <c r="Q66" i="21" s="1"/>
  <c r="R66" i="21"/>
  <c r="P68" i="21"/>
  <c r="Q68" i="21" s="1"/>
  <c r="S68" i="21"/>
  <c r="P70" i="21"/>
  <c r="Q70" i="21" s="1"/>
  <c r="R70" i="21"/>
  <c r="P72" i="21"/>
  <c r="Q72" i="21" s="1"/>
  <c r="S72" i="21"/>
  <c r="P74" i="21"/>
  <c r="Q74" i="21" s="1"/>
  <c r="R74" i="21"/>
  <c r="P76" i="21"/>
  <c r="Q76" i="21" s="1"/>
  <c r="S76" i="21"/>
  <c r="P78" i="21"/>
  <c r="Q78" i="21" s="1"/>
  <c r="R78" i="21"/>
  <c r="P80" i="21"/>
  <c r="Q80" i="21" s="1"/>
  <c r="S80" i="21"/>
  <c r="P82" i="21"/>
  <c r="Q82" i="21" s="1"/>
  <c r="R82" i="21"/>
  <c r="P84" i="21"/>
  <c r="Q84" i="21" s="1"/>
  <c r="S84" i="21"/>
  <c r="P86" i="21"/>
  <c r="Q86" i="21" s="1"/>
  <c r="R86" i="21"/>
  <c r="P88" i="21"/>
  <c r="Q88" i="21" s="1"/>
  <c r="S88" i="21"/>
  <c r="P90" i="21"/>
  <c r="Q90" i="21" s="1"/>
  <c r="R90" i="21"/>
  <c r="P92" i="21"/>
  <c r="Q92" i="21" s="1"/>
  <c r="S92" i="21"/>
  <c r="P94" i="21"/>
  <c r="Q94" i="21" s="1"/>
  <c r="R94" i="21"/>
  <c r="P96" i="21"/>
  <c r="Q96" i="21" s="1"/>
  <c r="S96" i="21"/>
  <c r="P98" i="21"/>
  <c r="Q98" i="21" s="1"/>
  <c r="R98" i="21"/>
  <c r="P100" i="21"/>
  <c r="Q100" i="21" s="1"/>
  <c r="S100" i="21"/>
  <c r="P102" i="21"/>
  <c r="Q102" i="21" s="1"/>
  <c r="R102" i="21"/>
  <c r="P104" i="21"/>
  <c r="Q104" i="21" s="1"/>
  <c r="S104" i="21"/>
  <c r="P106" i="21"/>
  <c r="Q106" i="21" s="1"/>
  <c r="R106" i="21"/>
  <c r="P108" i="21"/>
  <c r="Q108" i="21" s="1"/>
  <c r="S108" i="21"/>
  <c r="P110" i="21"/>
  <c r="Q110" i="21" s="1"/>
  <c r="R110" i="21"/>
  <c r="P112" i="21"/>
  <c r="Q112" i="21" s="1"/>
  <c r="S112" i="21"/>
  <c r="P114" i="21"/>
  <c r="Q114" i="21" s="1"/>
  <c r="R114" i="21"/>
  <c r="P116" i="21"/>
  <c r="Q116" i="21" s="1"/>
  <c r="S116" i="21"/>
  <c r="P118" i="21"/>
  <c r="Q118" i="21" s="1"/>
  <c r="R118" i="21"/>
  <c r="P120" i="21"/>
  <c r="Q120" i="21" s="1"/>
  <c r="S120" i="21"/>
  <c r="P122" i="21"/>
  <c r="Q122" i="21" s="1"/>
  <c r="R122" i="21"/>
  <c r="P124" i="21"/>
  <c r="Q124" i="21" s="1"/>
  <c r="S124" i="21"/>
  <c r="P126" i="21"/>
  <c r="Q126" i="21" s="1"/>
  <c r="R126" i="21"/>
  <c r="P128" i="21"/>
  <c r="Q128" i="21" s="1"/>
  <c r="S128" i="21"/>
  <c r="P130" i="21"/>
  <c r="Q130" i="21" s="1"/>
  <c r="R130" i="21"/>
  <c r="P132" i="21"/>
  <c r="Q132" i="21" s="1"/>
  <c r="S132" i="21"/>
  <c r="P134" i="21"/>
  <c r="Q134" i="21" s="1"/>
  <c r="R134" i="21"/>
  <c r="P136" i="21"/>
  <c r="Q136" i="21" s="1"/>
  <c r="S136" i="21"/>
  <c r="P138" i="21"/>
  <c r="Q138" i="21" s="1"/>
  <c r="R138" i="21"/>
  <c r="P140" i="21"/>
  <c r="Q140" i="21" s="1"/>
  <c r="S140" i="21"/>
  <c r="P142" i="21"/>
  <c r="Q142" i="21" s="1"/>
  <c r="R142" i="21"/>
  <c r="P144" i="21"/>
  <c r="Q144" i="21" s="1"/>
  <c r="S144" i="21"/>
  <c r="P146" i="21"/>
  <c r="Q146" i="21" s="1"/>
  <c r="R146" i="21"/>
  <c r="P148" i="21"/>
  <c r="Q148" i="21" s="1"/>
  <c r="S148" i="21"/>
  <c r="P150" i="21"/>
  <c r="Q150" i="21" s="1"/>
  <c r="R150" i="21"/>
  <c r="P152" i="21"/>
  <c r="Q152" i="21" s="1"/>
  <c r="S152" i="21"/>
  <c r="P154" i="21"/>
  <c r="Q154" i="21" s="1"/>
  <c r="R154" i="21"/>
  <c r="P156" i="21"/>
  <c r="Q156" i="21" s="1"/>
  <c r="S156" i="21"/>
  <c r="P158" i="21"/>
  <c r="Q158" i="21" s="1"/>
  <c r="R158" i="21"/>
  <c r="P160" i="21"/>
  <c r="Q160" i="21" s="1"/>
  <c r="S160" i="21"/>
  <c r="P4" i="19"/>
  <c r="Q4" i="19" s="1"/>
  <c r="P6" i="19"/>
  <c r="S6" i="19" s="1"/>
  <c r="Q6" i="19"/>
  <c r="R6" i="19"/>
  <c r="P8" i="19"/>
  <c r="Q8" i="19"/>
  <c r="R8" i="19"/>
  <c r="S8" i="19"/>
  <c r="P10" i="19"/>
  <c r="S10" i="19" s="1"/>
  <c r="Q10" i="19"/>
  <c r="R10" i="19"/>
  <c r="P12" i="19"/>
  <c r="Q12" i="19"/>
  <c r="R12" i="19"/>
  <c r="S12" i="19"/>
  <c r="P14" i="19"/>
  <c r="S14" i="19" s="1"/>
  <c r="Q14" i="19"/>
  <c r="R14" i="19"/>
  <c r="P16" i="19"/>
  <c r="Q16" i="19"/>
  <c r="R16" i="19"/>
  <c r="S16" i="19"/>
  <c r="P18" i="19"/>
  <c r="S18" i="19" s="1"/>
  <c r="Q18" i="19"/>
  <c r="R18" i="19"/>
  <c r="P20" i="19"/>
  <c r="Q20" i="19"/>
  <c r="R20" i="19"/>
  <c r="S20" i="19"/>
  <c r="P22" i="19"/>
  <c r="S22" i="19" s="1"/>
  <c r="Q22" i="19"/>
  <c r="R22" i="19"/>
  <c r="P24" i="19"/>
  <c r="Q24" i="19"/>
  <c r="R24" i="19"/>
  <c r="S24" i="19"/>
  <c r="P26" i="19"/>
  <c r="S26" i="19" s="1"/>
  <c r="Q26" i="19"/>
  <c r="R26" i="19"/>
  <c r="P28" i="19"/>
  <c r="Q28" i="19"/>
  <c r="R28" i="19"/>
  <c r="S28" i="19"/>
  <c r="P30" i="19"/>
  <c r="S30" i="19" s="1"/>
  <c r="Q30" i="19"/>
  <c r="R30" i="19"/>
  <c r="P32" i="19"/>
  <c r="Q32" i="19"/>
  <c r="R32" i="19"/>
  <c r="S32" i="19"/>
  <c r="P34" i="19"/>
  <c r="S34" i="19" s="1"/>
  <c r="Q34" i="19"/>
  <c r="R34" i="19"/>
  <c r="P36" i="19"/>
  <c r="Q36" i="19"/>
  <c r="R36" i="19"/>
  <c r="S36" i="19"/>
  <c r="P38" i="19"/>
  <c r="S38" i="19" s="1"/>
  <c r="Q38" i="19"/>
  <c r="R38" i="19"/>
  <c r="P40" i="19"/>
  <c r="Q40" i="19"/>
  <c r="R40" i="19"/>
  <c r="S40" i="19"/>
  <c r="P42" i="19"/>
  <c r="S42" i="19" s="1"/>
  <c r="Q42" i="19"/>
  <c r="R42" i="19"/>
  <c r="P44" i="19"/>
  <c r="Q44" i="19"/>
  <c r="R44" i="19"/>
  <c r="S44" i="19"/>
  <c r="P46" i="19"/>
  <c r="S46" i="19" s="1"/>
  <c r="Q46" i="19"/>
  <c r="R46" i="19"/>
  <c r="P48" i="19"/>
  <c r="Q48" i="19"/>
  <c r="R48" i="19"/>
  <c r="S48" i="19"/>
  <c r="P50" i="19"/>
  <c r="S50" i="19" s="1"/>
  <c r="Q50" i="19"/>
  <c r="R50" i="19"/>
  <c r="P52" i="19"/>
  <c r="Q52" i="19"/>
  <c r="R52" i="19"/>
  <c r="S52" i="19"/>
  <c r="P54" i="19"/>
  <c r="S54" i="19" s="1"/>
  <c r="Q54" i="19"/>
  <c r="R54" i="19"/>
  <c r="P56" i="19"/>
  <c r="Q56" i="19"/>
  <c r="R56" i="19"/>
  <c r="S56" i="19"/>
  <c r="P58" i="19"/>
  <c r="S58" i="19" s="1"/>
  <c r="Q58" i="19"/>
  <c r="R58" i="19"/>
  <c r="P60" i="19"/>
  <c r="Q60" i="19"/>
  <c r="R60" i="19"/>
  <c r="S60" i="19"/>
  <c r="P62" i="19"/>
  <c r="S62" i="19" s="1"/>
  <c r="Q62" i="19"/>
  <c r="R62" i="19"/>
  <c r="P64" i="19"/>
  <c r="Q64" i="19"/>
  <c r="R64" i="19"/>
  <c r="S64" i="19"/>
  <c r="P66" i="19"/>
  <c r="S66" i="19" s="1"/>
  <c r="Q66" i="19"/>
  <c r="R66" i="19"/>
  <c r="P68" i="19"/>
  <c r="Q68" i="19"/>
  <c r="R68" i="19"/>
  <c r="S68" i="19"/>
  <c r="P70" i="19"/>
  <c r="S70" i="19" s="1"/>
  <c r="Q70" i="19"/>
  <c r="R70" i="19"/>
  <c r="P72" i="19"/>
  <c r="Q72" i="19"/>
  <c r="R72" i="19"/>
  <c r="S72" i="19"/>
  <c r="P74" i="19"/>
  <c r="S74" i="19" s="1"/>
  <c r="Q74" i="19"/>
  <c r="R74" i="19"/>
  <c r="P76" i="19"/>
  <c r="Q76" i="19"/>
  <c r="R76" i="19"/>
  <c r="S76" i="19"/>
  <c r="P78" i="19"/>
  <c r="S78" i="19" s="1"/>
  <c r="Q78" i="19"/>
  <c r="R78" i="19"/>
  <c r="P80" i="19"/>
  <c r="Q80" i="19"/>
  <c r="R80" i="19"/>
  <c r="S80" i="19"/>
  <c r="P82" i="19"/>
  <c r="S82" i="19" s="1"/>
  <c r="Q82" i="19"/>
  <c r="R82" i="19"/>
  <c r="P84" i="19"/>
  <c r="Q84" i="19"/>
  <c r="R84" i="19"/>
  <c r="S84" i="19"/>
  <c r="P86" i="19"/>
  <c r="Q86" i="19" s="1"/>
  <c r="R86" i="19"/>
  <c r="P88" i="19"/>
  <c r="Q88" i="19"/>
  <c r="R88" i="19"/>
  <c r="S88" i="19"/>
  <c r="P90" i="19"/>
  <c r="S90" i="19" s="1"/>
  <c r="Q90" i="19"/>
  <c r="R90" i="19"/>
  <c r="P92" i="19"/>
  <c r="Q92" i="19"/>
  <c r="R92" i="19"/>
  <c r="S92" i="19"/>
  <c r="P94" i="19"/>
  <c r="S94" i="19" s="1"/>
  <c r="Q94" i="19"/>
  <c r="R94" i="19"/>
  <c r="P96" i="19"/>
  <c r="Q96" i="19"/>
  <c r="R96" i="19"/>
  <c r="S96" i="19"/>
  <c r="P98" i="19"/>
  <c r="S98" i="19" s="1"/>
  <c r="Q98" i="19"/>
  <c r="R98" i="19"/>
  <c r="P100" i="19"/>
  <c r="Q100" i="19"/>
  <c r="R100" i="19"/>
  <c r="S100" i="19"/>
  <c r="P102" i="19"/>
  <c r="S102" i="19" s="1"/>
  <c r="Q102" i="19"/>
  <c r="R102" i="19"/>
  <c r="P104" i="19"/>
  <c r="Q104" i="19"/>
  <c r="R104" i="19"/>
  <c r="S104" i="19"/>
  <c r="P106" i="19"/>
  <c r="S106" i="19" s="1"/>
  <c r="Q106" i="19"/>
  <c r="R106" i="19"/>
  <c r="P108" i="19"/>
  <c r="Q108" i="19"/>
  <c r="R108" i="19"/>
  <c r="S108" i="19"/>
  <c r="P110" i="19"/>
  <c r="S110" i="19" s="1"/>
  <c r="Q110" i="19"/>
  <c r="R110" i="19"/>
  <c r="P112" i="19"/>
  <c r="Q112" i="19"/>
  <c r="R112" i="19"/>
  <c r="S112" i="19"/>
  <c r="P114" i="19"/>
  <c r="S114" i="19" s="1"/>
  <c r="Q114" i="19"/>
  <c r="R114" i="19"/>
  <c r="P116" i="19"/>
  <c r="Q116" i="19"/>
  <c r="R116" i="19"/>
  <c r="S116" i="19"/>
  <c r="P118" i="19"/>
  <c r="S118" i="19" s="1"/>
  <c r="Q118" i="19"/>
  <c r="R118" i="19"/>
  <c r="P120" i="19"/>
  <c r="Q120" i="19"/>
  <c r="R120" i="19"/>
  <c r="S120" i="19"/>
  <c r="P122" i="19"/>
  <c r="S122" i="19" s="1"/>
  <c r="Q122" i="19"/>
  <c r="R122" i="19"/>
  <c r="P124" i="19"/>
  <c r="Q124" i="19"/>
  <c r="R124" i="19"/>
  <c r="S124" i="19"/>
  <c r="P126" i="19"/>
  <c r="S126" i="19" s="1"/>
  <c r="Q126" i="19"/>
  <c r="R126" i="19"/>
  <c r="P128" i="19"/>
  <c r="Q128" i="19"/>
  <c r="R128" i="19"/>
  <c r="S128" i="19"/>
  <c r="P130" i="19"/>
  <c r="Q130" i="19" s="1"/>
  <c r="R130" i="19"/>
  <c r="P132" i="19"/>
  <c r="R132" i="19" s="1"/>
  <c r="Q132" i="19"/>
  <c r="S132" i="19"/>
  <c r="P134" i="19"/>
  <c r="Q134" i="19" s="1"/>
  <c r="R134" i="19"/>
  <c r="P136" i="19"/>
  <c r="R136" i="19" s="1"/>
  <c r="Q136" i="19"/>
  <c r="P138" i="19"/>
  <c r="Q138" i="19" s="1"/>
  <c r="R138" i="19"/>
  <c r="P4" i="18"/>
  <c r="S4" i="18" s="1"/>
  <c r="Q4" i="18"/>
  <c r="R4" i="18"/>
  <c r="P6" i="18"/>
  <c r="Q6" i="18"/>
  <c r="R6" i="18"/>
  <c r="S6" i="18"/>
  <c r="P8" i="18"/>
  <c r="Q8" i="18"/>
  <c r="R8" i="18"/>
  <c r="S8" i="18"/>
  <c r="P10" i="18"/>
  <c r="Q10" i="18"/>
  <c r="R10" i="18"/>
  <c r="S10" i="18"/>
  <c r="P12" i="18"/>
  <c r="Q12" i="18"/>
  <c r="R12" i="18"/>
  <c r="S12" i="18"/>
  <c r="P14" i="18"/>
  <c r="Q14" i="18"/>
  <c r="R14" i="18"/>
  <c r="S14" i="18"/>
  <c r="P16" i="18"/>
  <c r="Q16" i="18"/>
  <c r="R16" i="18"/>
  <c r="S16" i="18"/>
  <c r="P18" i="18"/>
  <c r="Q18" i="18"/>
  <c r="R18" i="18"/>
  <c r="S18" i="18"/>
  <c r="P20" i="18"/>
  <c r="Q20" i="18"/>
  <c r="R20" i="18"/>
  <c r="S20" i="18"/>
  <c r="P22" i="18"/>
  <c r="Q22" i="18"/>
  <c r="R22" i="18"/>
  <c r="S22" i="18"/>
  <c r="P24" i="18"/>
  <c r="Q24" i="18"/>
  <c r="R24" i="18"/>
  <c r="S24" i="18"/>
  <c r="P26" i="18"/>
  <c r="Q26" i="18"/>
  <c r="R26" i="18"/>
  <c r="S26" i="18"/>
  <c r="P28" i="18"/>
  <c r="Q28" i="18"/>
  <c r="R28" i="18"/>
  <c r="S28" i="18"/>
  <c r="P30" i="18"/>
  <c r="Q30" i="18"/>
  <c r="R30" i="18"/>
  <c r="S30" i="18"/>
  <c r="P32" i="18"/>
  <c r="Q32" i="18"/>
  <c r="R32" i="18"/>
  <c r="S32" i="18"/>
  <c r="P34" i="18"/>
  <c r="Q34" i="18"/>
  <c r="R34" i="18"/>
  <c r="S34" i="18"/>
  <c r="P36" i="18"/>
  <c r="Q36" i="18"/>
  <c r="R36" i="18"/>
  <c r="S36" i="18"/>
  <c r="P38" i="18"/>
  <c r="Q38" i="18"/>
  <c r="R38" i="18"/>
  <c r="S38" i="18"/>
  <c r="P40" i="18"/>
  <c r="Q40" i="18"/>
  <c r="R40" i="18"/>
  <c r="S40" i="18"/>
  <c r="P42" i="18"/>
  <c r="Q42" i="18"/>
  <c r="R42" i="18"/>
  <c r="S42" i="18"/>
  <c r="P44" i="18"/>
  <c r="Q44" i="18"/>
  <c r="R44" i="18"/>
  <c r="S44" i="18"/>
  <c r="P46" i="18"/>
  <c r="Q46" i="18"/>
  <c r="R46" i="18"/>
  <c r="S46" i="18"/>
  <c r="P48" i="18"/>
  <c r="Q48" i="18"/>
  <c r="R48" i="18"/>
  <c r="S48" i="18"/>
  <c r="P50" i="18"/>
  <c r="Q50" i="18"/>
  <c r="R50" i="18"/>
  <c r="S50" i="18"/>
  <c r="P52" i="18"/>
  <c r="Q52" i="18"/>
  <c r="R52" i="18"/>
  <c r="S52" i="18"/>
  <c r="P54" i="18"/>
  <c r="Q54" i="18"/>
  <c r="R54" i="18"/>
  <c r="S54" i="18"/>
  <c r="P56" i="18"/>
  <c r="Q56" i="18"/>
  <c r="R56" i="18"/>
  <c r="S56" i="18"/>
  <c r="P58" i="18"/>
  <c r="Q58" i="18"/>
  <c r="R58" i="18"/>
  <c r="S58" i="18"/>
  <c r="P60" i="18"/>
  <c r="Q60" i="18"/>
  <c r="R60" i="18"/>
  <c r="S60" i="18"/>
  <c r="P62" i="18"/>
  <c r="Q62" i="18"/>
  <c r="R62" i="18"/>
  <c r="S62" i="18"/>
  <c r="P64" i="18"/>
  <c r="Q64" i="18"/>
  <c r="R64" i="18"/>
  <c r="S64" i="18"/>
  <c r="P66" i="18"/>
  <c r="Q66" i="18"/>
  <c r="R66" i="18"/>
  <c r="S66" i="18"/>
  <c r="P68" i="18"/>
  <c r="Q68" i="18"/>
  <c r="R68" i="18"/>
  <c r="S68" i="18"/>
  <c r="P70" i="18"/>
  <c r="Q70" i="18"/>
  <c r="R70" i="18"/>
  <c r="S70" i="18"/>
  <c r="P72" i="18"/>
  <c r="Q72" i="18"/>
  <c r="R72" i="18"/>
  <c r="S72" i="18"/>
  <c r="P74" i="18"/>
  <c r="Q74" i="18"/>
  <c r="R74" i="18"/>
  <c r="S74" i="18"/>
  <c r="P76" i="18"/>
  <c r="Q76" i="18"/>
  <c r="R76" i="18"/>
  <c r="S76" i="18"/>
  <c r="P78" i="18"/>
  <c r="Q78" i="18"/>
  <c r="R78" i="18"/>
  <c r="S78" i="18"/>
  <c r="P80" i="18"/>
  <c r="Q80" i="18"/>
  <c r="R80" i="18"/>
  <c r="S80" i="18"/>
  <c r="P82" i="18"/>
  <c r="Q82" i="18"/>
  <c r="R82" i="18"/>
  <c r="S82" i="18"/>
  <c r="P84" i="18"/>
  <c r="Q84" i="18"/>
  <c r="R84" i="18"/>
  <c r="S84" i="18"/>
  <c r="P86" i="18"/>
  <c r="Q86" i="18"/>
  <c r="R86" i="18"/>
  <c r="S86" i="18"/>
  <c r="P88" i="18"/>
  <c r="Q88" i="18"/>
  <c r="R88" i="18"/>
  <c r="S88" i="18"/>
  <c r="P90" i="18"/>
  <c r="Q90" i="18"/>
  <c r="R90" i="18"/>
  <c r="S90" i="18"/>
  <c r="P92" i="18"/>
  <c r="Q92" i="18"/>
  <c r="R92" i="18"/>
  <c r="S92" i="18"/>
  <c r="P94" i="18"/>
  <c r="Q94" i="18"/>
  <c r="R94" i="18"/>
  <c r="S94" i="18"/>
  <c r="P96" i="18"/>
  <c r="Q96" i="18"/>
  <c r="R96" i="18"/>
  <c r="S96" i="18"/>
  <c r="P98" i="18"/>
  <c r="Q98" i="18"/>
  <c r="R98" i="18"/>
  <c r="S98" i="18"/>
  <c r="P100" i="18"/>
  <c r="Q100" i="18"/>
  <c r="R100" i="18"/>
  <c r="S100" i="18"/>
  <c r="P102" i="18"/>
  <c r="Q102" i="18"/>
  <c r="R102" i="18"/>
  <c r="S102" i="18"/>
  <c r="P104" i="18"/>
  <c r="Q104" i="18"/>
  <c r="R104" i="18"/>
  <c r="S104" i="18"/>
  <c r="P106" i="18"/>
  <c r="Q106" i="18"/>
  <c r="R106" i="18"/>
  <c r="S106" i="18"/>
  <c r="P108" i="18"/>
  <c r="Q108" i="18"/>
  <c r="R108" i="18"/>
  <c r="S108" i="18"/>
  <c r="P110" i="18"/>
  <c r="Q110" i="18"/>
  <c r="R110" i="18"/>
  <c r="S110" i="18"/>
  <c r="P112" i="18"/>
  <c r="Q112" i="18"/>
  <c r="R112" i="18"/>
  <c r="S112" i="18"/>
  <c r="P114" i="18"/>
  <c r="Q114" i="18"/>
  <c r="R114" i="18"/>
  <c r="S114" i="18"/>
  <c r="P116" i="18"/>
  <c r="Q116" i="18"/>
  <c r="R116" i="18"/>
  <c r="S116" i="18"/>
  <c r="P118" i="18"/>
  <c r="Q118" i="18"/>
  <c r="R118" i="18"/>
  <c r="S118" i="18"/>
  <c r="P120" i="18"/>
  <c r="Q120" i="18"/>
  <c r="R120" i="18"/>
  <c r="S120" i="18"/>
  <c r="P122" i="18"/>
  <c r="Q122" i="18"/>
  <c r="R122" i="18"/>
  <c r="S122" i="18"/>
  <c r="P124" i="18"/>
  <c r="Q124" i="18"/>
  <c r="R124" i="18"/>
  <c r="S124" i="18"/>
  <c r="P126" i="18"/>
  <c r="Q126" i="18"/>
  <c r="R126" i="18"/>
  <c r="S126" i="18"/>
  <c r="P128" i="18"/>
  <c r="Q128" i="18"/>
  <c r="R128" i="18"/>
  <c r="S128" i="18"/>
  <c r="P130" i="18"/>
  <c r="Q130" i="18"/>
  <c r="R130" i="18"/>
  <c r="S130" i="18"/>
  <c r="P132" i="18"/>
  <c r="Q132" i="18"/>
  <c r="R132" i="18"/>
  <c r="S132" i="18"/>
  <c r="P134" i="18"/>
  <c r="Q134" i="18"/>
  <c r="R134" i="18"/>
  <c r="S134" i="18"/>
  <c r="P136" i="18"/>
  <c r="Q136" i="18"/>
  <c r="R136" i="18"/>
  <c r="S136" i="18"/>
  <c r="P138" i="18"/>
  <c r="Q138" i="18"/>
  <c r="R138" i="18"/>
  <c r="S138" i="18"/>
  <c r="P140" i="18"/>
  <c r="Q140" i="18"/>
  <c r="R140" i="18"/>
  <c r="S140" i="18"/>
  <c r="P142" i="18"/>
  <c r="Q142" i="18"/>
  <c r="R142" i="18"/>
  <c r="S142" i="18"/>
  <c r="P144" i="18"/>
  <c r="Q144" i="18"/>
  <c r="R144" i="18"/>
  <c r="S144" i="18"/>
  <c r="P146" i="18"/>
  <c r="Q146" i="18"/>
  <c r="R146" i="18"/>
  <c r="S146" i="18"/>
  <c r="P148" i="18"/>
  <c r="Q148" i="18"/>
  <c r="R148" i="18"/>
  <c r="S148" i="18"/>
  <c r="P150" i="18"/>
  <c r="Q150" i="18"/>
  <c r="R150" i="18"/>
  <c r="S150" i="18"/>
  <c r="P152" i="18"/>
  <c r="Q152" i="18"/>
  <c r="R152" i="18"/>
  <c r="S152" i="18"/>
  <c r="P154" i="18"/>
  <c r="Q154" i="18"/>
  <c r="R154" i="18"/>
  <c r="S154" i="18"/>
  <c r="P156" i="18"/>
  <c r="Q156" i="18"/>
  <c r="R156" i="18"/>
  <c r="S156" i="18"/>
  <c r="P158" i="18"/>
  <c r="Q158" i="18"/>
  <c r="R158" i="18"/>
  <c r="S158" i="18"/>
  <c r="P160" i="18"/>
  <c r="Q160" i="18"/>
  <c r="R160" i="18"/>
  <c r="S160" i="18"/>
  <c r="P4" i="17"/>
  <c r="R4" i="17" s="1"/>
  <c r="Q4" i="17"/>
  <c r="P6" i="17"/>
  <c r="R6" i="17" s="1"/>
  <c r="Q6" i="17"/>
  <c r="P8" i="17"/>
  <c r="R8" i="17" s="1"/>
  <c r="Q8" i="17"/>
  <c r="P10" i="17"/>
  <c r="R10" i="17" s="1"/>
  <c r="Q10" i="17"/>
  <c r="S10" i="17"/>
  <c r="P12" i="17"/>
  <c r="R12" i="17" s="1"/>
  <c r="Q12" i="17"/>
  <c r="P14" i="17"/>
  <c r="R14" i="17" s="1"/>
  <c r="Q14" i="17"/>
  <c r="S14" i="17"/>
  <c r="P16" i="17"/>
  <c r="R16" i="17" s="1"/>
  <c r="Q16" i="17"/>
  <c r="P18" i="17"/>
  <c r="R18" i="17" s="1"/>
  <c r="Q18" i="17"/>
  <c r="S18" i="17"/>
  <c r="P20" i="17"/>
  <c r="R20" i="17" s="1"/>
  <c r="Q20" i="17"/>
  <c r="P22" i="17"/>
  <c r="R22" i="17" s="1"/>
  <c r="Q22" i="17"/>
  <c r="S22" i="17"/>
  <c r="P24" i="17"/>
  <c r="R24" i="17" s="1"/>
  <c r="Q24" i="17"/>
  <c r="P26" i="17"/>
  <c r="R26" i="17" s="1"/>
  <c r="Q26" i="17"/>
  <c r="S26" i="17"/>
  <c r="P28" i="17"/>
  <c r="R28" i="17" s="1"/>
  <c r="Q28" i="17"/>
  <c r="P30" i="17"/>
  <c r="R30" i="17" s="1"/>
  <c r="Q30" i="17"/>
  <c r="S30" i="17"/>
  <c r="P32" i="17"/>
  <c r="R32" i="17" s="1"/>
  <c r="Q32" i="17"/>
  <c r="P34" i="17"/>
  <c r="R34" i="17" s="1"/>
  <c r="Q34" i="17"/>
  <c r="S34" i="17"/>
  <c r="P36" i="17"/>
  <c r="R36" i="17" s="1"/>
  <c r="Q36" i="17"/>
  <c r="P38" i="17"/>
  <c r="R38" i="17" s="1"/>
  <c r="Q38" i="17"/>
  <c r="S38" i="17"/>
  <c r="P40" i="17"/>
  <c r="R40" i="17" s="1"/>
  <c r="Q40" i="17"/>
  <c r="P42" i="17"/>
  <c r="R42" i="17" s="1"/>
  <c r="Q42" i="17"/>
  <c r="S42" i="17"/>
  <c r="P44" i="17"/>
  <c r="R44" i="17" s="1"/>
  <c r="Q44" i="17"/>
  <c r="P46" i="17"/>
  <c r="R46" i="17" s="1"/>
  <c r="Q46" i="17"/>
  <c r="S46" i="17"/>
  <c r="P48" i="17"/>
  <c r="R48" i="17" s="1"/>
  <c r="Q48" i="17"/>
  <c r="P50" i="17"/>
  <c r="R50" i="17" s="1"/>
  <c r="Q50" i="17"/>
  <c r="S50" i="17"/>
  <c r="P52" i="17"/>
  <c r="R52" i="17" s="1"/>
  <c r="Q52" i="17"/>
  <c r="P54" i="17"/>
  <c r="R54" i="17" s="1"/>
  <c r="Q54" i="17"/>
  <c r="S54" i="17"/>
  <c r="P56" i="17"/>
  <c r="R56" i="17" s="1"/>
  <c r="Q56" i="17"/>
  <c r="P58" i="17"/>
  <c r="R58" i="17" s="1"/>
  <c r="Q58" i="17"/>
  <c r="S58" i="17"/>
  <c r="P60" i="17"/>
  <c r="R60" i="17" s="1"/>
  <c r="Q60" i="17"/>
  <c r="P62" i="17"/>
  <c r="R62" i="17" s="1"/>
  <c r="Q62" i="17"/>
  <c r="S62" i="17"/>
  <c r="P64" i="17"/>
  <c r="R64" i="17" s="1"/>
  <c r="Q64" i="17"/>
  <c r="P66" i="17"/>
  <c r="R66" i="17" s="1"/>
  <c r="Q66" i="17"/>
  <c r="S66" i="17"/>
  <c r="P68" i="17"/>
  <c r="R68" i="17" s="1"/>
  <c r="Q68" i="17"/>
  <c r="P70" i="17"/>
  <c r="R70" i="17" s="1"/>
  <c r="Q70" i="17"/>
  <c r="S70" i="17"/>
  <c r="P72" i="17"/>
  <c r="R72" i="17" s="1"/>
  <c r="Q72" i="17"/>
  <c r="P74" i="17"/>
  <c r="R74" i="17" s="1"/>
  <c r="Q74" i="17"/>
  <c r="S74" i="17"/>
  <c r="P76" i="17"/>
  <c r="R76" i="17" s="1"/>
  <c r="Q76" i="17"/>
  <c r="P78" i="17"/>
  <c r="R78" i="17" s="1"/>
  <c r="Q78" i="17"/>
  <c r="S78" i="17"/>
  <c r="P80" i="17"/>
  <c r="R80" i="17" s="1"/>
  <c r="Q80" i="17"/>
  <c r="P82" i="17"/>
  <c r="R82" i="17" s="1"/>
  <c r="Q82" i="17"/>
  <c r="S82" i="17"/>
  <c r="P84" i="17"/>
  <c r="R84" i="17" s="1"/>
  <c r="Q84" i="17"/>
  <c r="P86" i="17"/>
  <c r="R86" i="17" s="1"/>
  <c r="Q86" i="17"/>
  <c r="S86" i="17"/>
  <c r="P88" i="17"/>
  <c r="R88" i="17" s="1"/>
  <c r="Q88" i="17"/>
  <c r="P90" i="17"/>
  <c r="R90" i="17" s="1"/>
  <c r="Q90" i="17"/>
  <c r="S90" i="17"/>
  <c r="P92" i="17"/>
  <c r="R92" i="17" s="1"/>
  <c r="Q92" i="17"/>
  <c r="P94" i="17"/>
  <c r="R94" i="17" s="1"/>
  <c r="Q94" i="17"/>
  <c r="S94" i="17"/>
  <c r="P96" i="17"/>
  <c r="R96" i="17" s="1"/>
  <c r="Q96" i="17"/>
  <c r="P98" i="17"/>
  <c r="R98" i="17" s="1"/>
  <c r="Q98" i="17"/>
  <c r="S98" i="17"/>
  <c r="P100" i="17"/>
  <c r="R100" i="17" s="1"/>
  <c r="Q100" i="17"/>
  <c r="P102" i="17"/>
  <c r="R102" i="17" s="1"/>
  <c r="Q102" i="17"/>
  <c r="S102" i="17"/>
  <c r="P104" i="17"/>
  <c r="R104" i="17" s="1"/>
  <c r="Q104" i="17"/>
  <c r="P106" i="17"/>
  <c r="R106" i="17" s="1"/>
  <c r="Q106" i="17"/>
  <c r="S106" i="17"/>
  <c r="P108" i="17"/>
  <c r="R108" i="17" s="1"/>
  <c r="Q108" i="17"/>
  <c r="P110" i="17"/>
  <c r="R110" i="17" s="1"/>
  <c r="Q110" i="17"/>
  <c r="S110" i="17"/>
  <c r="P112" i="17"/>
  <c r="R112" i="17" s="1"/>
  <c r="Q112" i="17"/>
  <c r="P114" i="17"/>
  <c r="R114" i="17" s="1"/>
  <c r="Q114" i="17"/>
  <c r="S114" i="17"/>
  <c r="P116" i="17"/>
  <c r="R116" i="17" s="1"/>
  <c r="Q116" i="17"/>
  <c r="P118" i="17"/>
  <c r="R118" i="17" s="1"/>
  <c r="Q118" i="17"/>
  <c r="S118" i="17"/>
  <c r="P120" i="17"/>
  <c r="R120" i="17" s="1"/>
  <c r="Q120" i="17"/>
  <c r="P122" i="17"/>
  <c r="R122" i="17" s="1"/>
  <c r="Q122" i="17"/>
  <c r="S122" i="17"/>
  <c r="P124" i="17"/>
  <c r="R124" i="17" s="1"/>
  <c r="Q124" i="17"/>
  <c r="P126" i="17"/>
  <c r="R126" i="17" s="1"/>
  <c r="Q126" i="17"/>
  <c r="S126" i="17"/>
  <c r="P128" i="17"/>
  <c r="R128" i="17" s="1"/>
  <c r="Q128" i="17"/>
  <c r="P130" i="17"/>
  <c r="R130" i="17" s="1"/>
  <c r="Q130" i="17"/>
  <c r="S130" i="17"/>
  <c r="P132" i="17"/>
  <c r="R132" i="17" s="1"/>
  <c r="Q132" i="17"/>
  <c r="P134" i="17"/>
  <c r="R134" i="17" s="1"/>
  <c r="Q134" i="17"/>
  <c r="S134" i="17"/>
  <c r="P136" i="17"/>
  <c r="R136" i="17" s="1"/>
  <c r="Q136" i="17"/>
  <c r="P138" i="17"/>
  <c r="R138" i="17" s="1"/>
  <c r="Q138" i="17"/>
  <c r="S138" i="17"/>
  <c r="P140" i="17"/>
  <c r="R140" i="17" s="1"/>
  <c r="Q140" i="17"/>
  <c r="P142" i="17"/>
  <c r="R142" i="17" s="1"/>
  <c r="Q142" i="17"/>
  <c r="S142" i="17"/>
  <c r="P144" i="17"/>
  <c r="R144" i="17" s="1"/>
  <c r="Q144" i="17"/>
  <c r="P146" i="17"/>
  <c r="R146" i="17" s="1"/>
  <c r="Q146" i="17"/>
  <c r="S146" i="17"/>
  <c r="P148" i="17"/>
  <c r="R148" i="17" s="1"/>
  <c r="Q148" i="17"/>
  <c r="P150" i="17"/>
  <c r="R150" i="17" s="1"/>
  <c r="Q150" i="17"/>
  <c r="S150" i="17"/>
  <c r="P152" i="17"/>
  <c r="R152" i="17" s="1"/>
  <c r="Q152" i="17"/>
  <c r="P154" i="17"/>
  <c r="R154" i="17" s="1"/>
  <c r="Q154" i="17"/>
  <c r="S154" i="17"/>
  <c r="P156" i="17"/>
  <c r="R156" i="17" s="1"/>
  <c r="Q156" i="17"/>
  <c r="P158" i="17"/>
  <c r="R158" i="17" s="1"/>
  <c r="Q158" i="17"/>
  <c r="S158" i="17"/>
  <c r="P160" i="17"/>
  <c r="R160" i="17" s="1"/>
  <c r="Q160" i="17"/>
  <c r="P162" i="17"/>
  <c r="R162" i="17" s="1"/>
  <c r="Q162" i="17"/>
  <c r="S162" i="17"/>
  <c r="P164" i="17"/>
  <c r="R164" i="17" s="1"/>
  <c r="Q164" i="17"/>
  <c r="P166" i="17"/>
  <c r="R166" i="17" s="1"/>
  <c r="Q166" i="17"/>
  <c r="S166" i="17"/>
  <c r="P4" i="16"/>
  <c r="Q4" i="16" s="1"/>
  <c r="R4" i="16"/>
  <c r="P6" i="16"/>
  <c r="Q6" i="16" s="1"/>
  <c r="P8" i="16"/>
  <c r="Q8" i="16" s="1"/>
  <c r="R8" i="16"/>
  <c r="S8" i="16"/>
  <c r="P10" i="16"/>
  <c r="Q10" i="16" s="1"/>
  <c r="R10" i="16"/>
  <c r="P12" i="16"/>
  <c r="Q12" i="16" s="1"/>
  <c r="R12" i="16"/>
  <c r="S12" i="16"/>
  <c r="P14" i="16"/>
  <c r="Q14" i="16" s="1"/>
  <c r="R14" i="16"/>
  <c r="P16" i="16"/>
  <c r="Q16" i="16" s="1"/>
  <c r="R16" i="16"/>
  <c r="S16" i="16"/>
  <c r="P18" i="16"/>
  <c r="Q18" i="16" s="1"/>
  <c r="R18" i="16"/>
  <c r="P20" i="16"/>
  <c r="Q20" i="16" s="1"/>
  <c r="R20" i="16"/>
  <c r="S20" i="16"/>
  <c r="P22" i="16"/>
  <c r="Q22" i="16" s="1"/>
  <c r="R22" i="16"/>
  <c r="P24" i="16"/>
  <c r="Q24" i="16" s="1"/>
  <c r="R24" i="16"/>
  <c r="S24" i="16"/>
  <c r="P26" i="16"/>
  <c r="Q26" i="16" s="1"/>
  <c r="R26" i="16"/>
  <c r="P28" i="16"/>
  <c r="Q28" i="16" s="1"/>
  <c r="R28" i="16"/>
  <c r="S28" i="16"/>
  <c r="P30" i="16"/>
  <c r="Q30" i="16" s="1"/>
  <c r="R30" i="16"/>
  <c r="P32" i="16"/>
  <c r="Q32" i="16" s="1"/>
  <c r="R32" i="16"/>
  <c r="S32" i="16"/>
  <c r="P34" i="16"/>
  <c r="Q34" i="16" s="1"/>
  <c r="R34" i="16"/>
  <c r="P36" i="16"/>
  <c r="Q36" i="16" s="1"/>
  <c r="R36" i="16"/>
  <c r="S36" i="16"/>
  <c r="P38" i="16"/>
  <c r="Q38" i="16" s="1"/>
  <c r="R38" i="16"/>
  <c r="P40" i="16"/>
  <c r="Q40" i="16" s="1"/>
  <c r="R40" i="16"/>
  <c r="S40" i="16"/>
  <c r="P42" i="16"/>
  <c r="Q42" i="16" s="1"/>
  <c r="R42" i="16"/>
  <c r="P44" i="16"/>
  <c r="Q44" i="16" s="1"/>
  <c r="R44" i="16"/>
  <c r="S44" i="16"/>
  <c r="P46" i="16"/>
  <c r="Q46" i="16" s="1"/>
  <c r="R46" i="16"/>
  <c r="P48" i="16"/>
  <c r="Q48" i="16" s="1"/>
  <c r="R48" i="16"/>
  <c r="S48" i="16"/>
  <c r="P50" i="16"/>
  <c r="Q50" i="16" s="1"/>
  <c r="R50" i="16"/>
  <c r="P52" i="16"/>
  <c r="Q52" i="16" s="1"/>
  <c r="R52" i="16"/>
  <c r="S52" i="16"/>
  <c r="P54" i="16"/>
  <c r="Q54" i="16" s="1"/>
  <c r="R54" i="16"/>
  <c r="P56" i="16"/>
  <c r="Q56" i="16" s="1"/>
  <c r="R56" i="16"/>
  <c r="S56" i="16"/>
  <c r="P58" i="16"/>
  <c r="Q58" i="16" s="1"/>
  <c r="R58" i="16"/>
  <c r="P60" i="16"/>
  <c r="Q60" i="16" s="1"/>
  <c r="R60" i="16"/>
  <c r="S60" i="16"/>
  <c r="P62" i="16"/>
  <c r="Q62" i="16" s="1"/>
  <c r="R62" i="16"/>
  <c r="P64" i="16"/>
  <c r="Q64" i="16" s="1"/>
  <c r="R64" i="16"/>
  <c r="S64" i="16"/>
  <c r="P66" i="16"/>
  <c r="Q66" i="16" s="1"/>
  <c r="R66" i="16"/>
  <c r="P68" i="16"/>
  <c r="Q68" i="16" s="1"/>
  <c r="R68" i="16"/>
  <c r="S68" i="16"/>
  <c r="P70" i="16"/>
  <c r="Q70" i="16" s="1"/>
  <c r="R70" i="16"/>
  <c r="P72" i="16"/>
  <c r="Q72" i="16" s="1"/>
  <c r="R72" i="16"/>
  <c r="S72" i="16"/>
  <c r="P74" i="16"/>
  <c r="Q74" i="16" s="1"/>
  <c r="R74" i="16"/>
  <c r="P76" i="16"/>
  <c r="Q76" i="16" s="1"/>
  <c r="R76" i="16"/>
  <c r="S76" i="16"/>
  <c r="P78" i="16"/>
  <c r="Q78" i="16" s="1"/>
  <c r="R78" i="16"/>
  <c r="P80" i="16"/>
  <c r="Q80" i="16" s="1"/>
  <c r="R80" i="16"/>
  <c r="S80" i="16"/>
  <c r="P82" i="16"/>
  <c r="Q82" i="16" s="1"/>
  <c r="R82" i="16"/>
  <c r="P84" i="16"/>
  <c r="Q84" i="16" s="1"/>
  <c r="R84" i="16"/>
  <c r="S84" i="16"/>
  <c r="P86" i="16"/>
  <c r="Q86" i="16" s="1"/>
  <c r="R86" i="16"/>
  <c r="P88" i="16"/>
  <c r="Q88" i="16" s="1"/>
  <c r="R88" i="16"/>
  <c r="S88" i="16"/>
  <c r="P90" i="16"/>
  <c r="Q90" i="16" s="1"/>
  <c r="R90" i="16"/>
  <c r="P92" i="16"/>
  <c r="Q92" i="16" s="1"/>
  <c r="R92" i="16"/>
  <c r="S92" i="16"/>
  <c r="P94" i="16"/>
  <c r="Q94" i="16" s="1"/>
  <c r="R94" i="16"/>
  <c r="P96" i="16"/>
  <c r="Q96" i="16" s="1"/>
  <c r="R96" i="16"/>
  <c r="S96" i="16"/>
  <c r="P98" i="16"/>
  <c r="Q98" i="16" s="1"/>
  <c r="R98" i="16"/>
  <c r="P100" i="16"/>
  <c r="Q100" i="16" s="1"/>
  <c r="R100" i="16"/>
  <c r="S100" i="16"/>
  <c r="P102" i="16"/>
  <c r="Q102" i="16" s="1"/>
  <c r="R102" i="16"/>
  <c r="P104" i="16"/>
  <c r="Q104" i="16" s="1"/>
  <c r="R104" i="16"/>
  <c r="S104" i="16"/>
  <c r="P106" i="16"/>
  <c r="Q106" i="16" s="1"/>
  <c r="R106" i="16"/>
  <c r="P108" i="16"/>
  <c r="Q108" i="16" s="1"/>
  <c r="R108" i="16"/>
  <c r="S108" i="16"/>
  <c r="P110" i="16"/>
  <c r="Q110" i="16" s="1"/>
  <c r="R110" i="16"/>
  <c r="P112" i="16"/>
  <c r="Q112" i="16" s="1"/>
  <c r="R112" i="16"/>
  <c r="S112" i="16"/>
  <c r="P114" i="16"/>
  <c r="Q114" i="16" s="1"/>
  <c r="R114" i="16"/>
  <c r="P116" i="16"/>
  <c r="Q116" i="16" s="1"/>
  <c r="R116" i="16"/>
  <c r="S116" i="16"/>
  <c r="P118" i="16"/>
  <c r="Q118" i="16" s="1"/>
  <c r="R118" i="16"/>
  <c r="P120" i="16"/>
  <c r="Q120" i="16" s="1"/>
  <c r="R120" i="16"/>
  <c r="S120" i="16"/>
  <c r="P122" i="16"/>
  <c r="Q122" i="16" s="1"/>
  <c r="R122" i="16"/>
  <c r="P124" i="16"/>
  <c r="Q124" i="16" s="1"/>
  <c r="R124" i="16"/>
  <c r="S124" i="16"/>
  <c r="P126" i="16"/>
  <c r="Q126" i="16" s="1"/>
  <c r="R126" i="16"/>
  <c r="P128" i="16"/>
  <c r="Q128" i="16" s="1"/>
  <c r="R128" i="16"/>
  <c r="S128" i="16"/>
  <c r="P130" i="16"/>
  <c r="Q130" i="16" s="1"/>
  <c r="R130" i="16"/>
  <c r="P132" i="16"/>
  <c r="Q132" i="16" s="1"/>
  <c r="R132" i="16"/>
  <c r="S132" i="16"/>
  <c r="P134" i="16"/>
  <c r="Q134" i="16" s="1"/>
  <c r="R134" i="16"/>
  <c r="P136" i="16"/>
  <c r="Q136" i="16" s="1"/>
  <c r="R136" i="16"/>
  <c r="S136" i="16"/>
  <c r="P138" i="16"/>
  <c r="Q138" i="16" s="1"/>
  <c r="R138" i="16"/>
  <c r="P140" i="16"/>
  <c r="Q140" i="16" s="1"/>
  <c r="R140" i="16"/>
  <c r="S140" i="16"/>
  <c r="P142" i="16"/>
  <c r="Q142" i="16" s="1"/>
  <c r="R142" i="16"/>
  <c r="P144" i="16"/>
  <c r="Q144" i="16" s="1"/>
  <c r="R144" i="16"/>
  <c r="S144" i="16"/>
  <c r="P146" i="16"/>
  <c r="Q146" i="16" s="1"/>
  <c r="R146" i="16"/>
  <c r="P148" i="16"/>
  <c r="Q148" i="16" s="1"/>
  <c r="R148" i="16"/>
  <c r="S148" i="16"/>
  <c r="P150" i="16"/>
  <c r="Q150" i="16" s="1"/>
  <c r="R150" i="16"/>
  <c r="P152" i="16"/>
  <c r="Q152" i="16" s="1"/>
  <c r="R152" i="16"/>
  <c r="S152" i="16"/>
  <c r="P154" i="16"/>
  <c r="Q154" i="16" s="1"/>
  <c r="R154" i="16"/>
  <c r="P156" i="16"/>
  <c r="Q156" i="16" s="1"/>
  <c r="R156" i="16"/>
  <c r="S156" i="16"/>
  <c r="P158" i="16"/>
  <c r="Q158" i="16" s="1"/>
  <c r="R158" i="16"/>
  <c r="P160" i="16"/>
  <c r="Q160" i="16" s="1"/>
  <c r="R160" i="16"/>
  <c r="S160" i="16"/>
  <c r="P162" i="16"/>
  <c r="Q162" i="16" s="1"/>
  <c r="R162" i="16"/>
  <c r="P164" i="16"/>
  <c r="Q164" i="16" s="1"/>
  <c r="R164" i="16"/>
  <c r="S164" i="16"/>
  <c r="P166" i="16"/>
  <c r="Q166" i="16" s="1"/>
  <c r="R166" i="16"/>
  <c r="R18" i="15"/>
  <c r="R2" i="15"/>
  <c r="P4" i="15"/>
  <c r="Q4" i="15"/>
  <c r="R4" i="15"/>
  <c r="S4" i="15"/>
  <c r="P6" i="15"/>
  <c r="Q6" i="15"/>
  <c r="R6" i="15"/>
  <c r="S6" i="15"/>
  <c r="P8" i="15"/>
  <c r="Q8" i="15"/>
  <c r="R8" i="15"/>
  <c r="S8" i="15"/>
  <c r="P10" i="15"/>
  <c r="Q10" i="15"/>
  <c r="R10" i="15"/>
  <c r="S10" i="15"/>
  <c r="P12" i="15"/>
  <c r="Q12" i="15"/>
  <c r="R12" i="15"/>
  <c r="S12" i="15"/>
  <c r="P14" i="15"/>
  <c r="Q14" i="15"/>
  <c r="R14" i="15"/>
  <c r="S14" i="15"/>
  <c r="P16" i="15"/>
  <c r="Q16" i="15"/>
  <c r="R16" i="15"/>
  <c r="S16" i="15"/>
  <c r="P18" i="15"/>
  <c r="Q18" i="15"/>
  <c r="S18" i="15"/>
  <c r="P20" i="15"/>
  <c r="Q20" i="15"/>
  <c r="R20" i="15"/>
  <c r="S20" i="15"/>
  <c r="P22" i="15"/>
  <c r="Q22" i="15"/>
  <c r="R22" i="15"/>
  <c r="S22" i="15"/>
  <c r="P24" i="15"/>
  <c r="Q24" i="15"/>
  <c r="R24" i="15"/>
  <c r="S24" i="15"/>
  <c r="P26" i="15"/>
  <c r="Q26" i="15"/>
  <c r="R26" i="15"/>
  <c r="S26" i="15"/>
  <c r="P28" i="15"/>
  <c r="Q28" i="15"/>
  <c r="R28" i="15"/>
  <c r="S28" i="15"/>
  <c r="P30" i="15"/>
  <c r="Q30" i="15"/>
  <c r="R30" i="15"/>
  <c r="S30" i="15"/>
  <c r="P32" i="15"/>
  <c r="Q32" i="15"/>
  <c r="R32" i="15"/>
  <c r="S32" i="15"/>
  <c r="P34" i="15"/>
  <c r="Q34" i="15"/>
  <c r="R34" i="15"/>
  <c r="S34" i="15"/>
  <c r="P36" i="15"/>
  <c r="Q36" i="15"/>
  <c r="R36" i="15"/>
  <c r="S36" i="15"/>
  <c r="P38" i="15"/>
  <c r="Q38" i="15"/>
  <c r="R38" i="15"/>
  <c r="S38" i="15"/>
  <c r="P40" i="15"/>
  <c r="Q40" i="15"/>
  <c r="R40" i="15"/>
  <c r="S40" i="15"/>
  <c r="P42" i="15"/>
  <c r="Q42" i="15"/>
  <c r="R42" i="15"/>
  <c r="S42" i="15"/>
  <c r="P44" i="15"/>
  <c r="Q44" i="15"/>
  <c r="R44" i="15"/>
  <c r="S44" i="15"/>
  <c r="P46" i="15"/>
  <c r="Q46" i="15"/>
  <c r="R46" i="15"/>
  <c r="S46" i="15"/>
  <c r="P48" i="15"/>
  <c r="Q48" i="15"/>
  <c r="R48" i="15"/>
  <c r="S48" i="15"/>
  <c r="P50" i="15"/>
  <c r="Q50" i="15"/>
  <c r="R50" i="15"/>
  <c r="S50" i="15"/>
  <c r="P52" i="15"/>
  <c r="Q52" i="15"/>
  <c r="R52" i="15"/>
  <c r="S52" i="15"/>
  <c r="P54" i="15"/>
  <c r="Q54" i="15"/>
  <c r="R54" i="15"/>
  <c r="S54" i="15"/>
  <c r="P56" i="15"/>
  <c r="Q56" i="15"/>
  <c r="R56" i="15"/>
  <c r="S56" i="15"/>
  <c r="P58" i="15"/>
  <c r="Q58" i="15"/>
  <c r="R58" i="15"/>
  <c r="S58" i="15"/>
  <c r="P60" i="15"/>
  <c r="Q60" i="15"/>
  <c r="R60" i="15"/>
  <c r="S60" i="15"/>
  <c r="P62" i="15"/>
  <c r="Q62" i="15"/>
  <c r="R62" i="15"/>
  <c r="S62" i="15"/>
  <c r="P64" i="15"/>
  <c r="Q64" i="15"/>
  <c r="R64" i="15"/>
  <c r="S64" i="15"/>
  <c r="P66" i="15"/>
  <c r="Q66" i="15"/>
  <c r="R66" i="15"/>
  <c r="S66" i="15"/>
  <c r="P68" i="15"/>
  <c r="Q68" i="15"/>
  <c r="R68" i="15"/>
  <c r="S68" i="15"/>
  <c r="P70" i="15"/>
  <c r="Q70" i="15"/>
  <c r="R70" i="15"/>
  <c r="S70" i="15"/>
  <c r="P72" i="15"/>
  <c r="Q72" i="15"/>
  <c r="R72" i="15"/>
  <c r="S72" i="15"/>
  <c r="P74" i="15"/>
  <c r="Q74" i="15"/>
  <c r="R74" i="15"/>
  <c r="S74" i="15"/>
  <c r="P76" i="15"/>
  <c r="Q76" i="15"/>
  <c r="R76" i="15"/>
  <c r="S76" i="15"/>
  <c r="P78" i="15"/>
  <c r="Q78" i="15"/>
  <c r="R78" i="15"/>
  <c r="S78" i="15"/>
  <c r="P80" i="15"/>
  <c r="Q80" i="15"/>
  <c r="R80" i="15"/>
  <c r="S80" i="15"/>
  <c r="P82" i="15"/>
  <c r="Q82" i="15"/>
  <c r="R82" i="15"/>
  <c r="S82" i="15"/>
  <c r="P84" i="15"/>
  <c r="Q84" i="15"/>
  <c r="R84" i="15"/>
  <c r="S84" i="15"/>
  <c r="P86" i="15"/>
  <c r="Q86" i="15"/>
  <c r="R86" i="15"/>
  <c r="S86" i="15"/>
  <c r="P88" i="15"/>
  <c r="Q88" i="15"/>
  <c r="R88" i="15"/>
  <c r="S88" i="15"/>
  <c r="P90" i="15"/>
  <c r="Q90" i="15"/>
  <c r="R90" i="15"/>
  <c r="S90" i="15"/>
  <c r="P92" i="15"/>
  <c r="Q92" i="15"/>
  <c r="R92" i="15"/>
  <c r="S92" i="15"/>
  <c r="P94" i="15"/>
  <c r="Q94" i="15"/>
  <c r="R94" i="15"/>
  <c r="S94" i="15"/>
  <c r="P96" i="15"/>
  <c r="Q96" i="15"/>
  <c r="R96" i="15"/>
  <c r="S96" i="15"/>
  <c r="P98" i="15"/>
  <c r="Q98" i="15"/>
  <c r="R98" i="15"/>
  <c r="S98" i="15"/>
  <c r="P100" i="15"/>
  <c r="Q100" i="15"/>
  <c r="R100" i="15"/>
  <c r="S100" i="15"/>
  <c r="P102" i="15"/>
  <c r="R102" i="15" s="1"/>
  <c r="P104" i="15"/>
  <c r="Q104" i="15"/>
  <c r="R104" i="15"/>
  <c r="S104" i="15"/>
  <c r="P106" i="15"/>
  <c r="Q106" i="15"/>
  <c r="R106" i="15"/>
  <c r="S106" i="15"/>
  <c r="P108" i="15"/>
  <c r="Q108" i="15"/>
  <c r="R108" i="15"/>
  <c r="S108" i="15"/>
  <c r="P110" i="15"/>
  <c r="Q110" i="15"/>
  <c r="R110" i="15"/>
  <c r="S110" i="15"/>
  <c r="P112" i="15"/>
  <c r="Q112" i="15"/>
  <c r="R112" i="15"/>
  <c r="S112" i="15"/>
  <c r="P114" i="15"/>
  <c r="Q114" i="15"/>
  <c r="R114" i="15"/>
  <c r="S114" i="15"/>
  <c r="P116" i="15"/>
  <c r="Q116" i="15"/>
  <c r="R116" i="15"/>
  <c r="S116" i="15"/>
  <c r="P118" i="15"/>
  <c r="Q118" i="15"/>
  <c r="R118" i="15"/>
  <c r="S118" i="15"/>
  <c r="P120" i="15"/>
  <c r="Q120" i="15"/>
  <c r="R120" i="15"/>
  <c r="S120" i="15"/>
  <c r="P122" i="15"/>
  <c r="Q122" i="15"/>
  <c r="R122" i="15"/>
  <c r="S122" i="15"/>
  <c r="P124" i="15"/>
  <c r="Q124" i="15"/>
  <c r="R124" i="15"/>
  <c r="S124" i="15"/>
  <c r="P126" i="15"/>
  <c r="Q126" i="15"/>
  <c r="R126" i="15"/>
  <c r="S126" i="15"/>
  <c r="P128" i="15"/>
  <c r="Q128" i="15"/>
  <c r="R128" i="15"/>
  <c r="S128" i="15"/>
  <c r="P130" i="15"/>
  <c r="Q130" i="15"/>
  <c r="R130" i="15"/>
  <c r="S130" i="15"/>
  <c r="P132" i="15"/>
  <c r="Q132" i="15"/>
  <c r="R132" i="15"/>
  <c r="S132" i="15"/>
  <c r="P134" i="15"/>
  <c r="Q134" i="15"/>
  <c r="R134" i="15"/>
  <c r="S134" i="15"/>
  <c r="P136" i="15"/>
  <c r="Q136" i="15"/>
  <c r="R136" i="15"/>
  <c r="S136" i="15"/>
  <c r="P138" i="15"/>
  <c r="Q138" i="15"/>
  <c r="R138" i="15"/>
  <c r="S138" i="15"/>
  <c r="P140" i="15"/>
  <c r="Q140" i="15"/>
  <c r="R140" i="15"/>
  <c r="S140" i="15"/>
  <c r="P142" i="15"/>
  <c r="Q142" i="15"/>
  <c r="R142" i="15"/>
  <c r="S142" i="15"/>
  <c r="P144" i="15"/>
  <c r="Q144" i="15"/>
  <c r="R144" i="15"/>
  <c r="S144" i="15"/>
  <c r="P146" i="15"/>
  <c r="Q146" i="15"/>
  <c r="R146" i="15"/>
  <c r="S146" i="15"/>
  <c r="P148" i="15"/>
  <c r="Q148" i="15"/>
  <c r="R148" i="15"/>
  <c r="S148" i="15"/>
  <c r="P150" i="15"/>
  <c r="Q150" i="15"/>
  <c r="R150" i="15"/>
  <c r="S150" i="15"/>
  <c r="P4" i="14"/>
  <c r="Q4" i="14" s="1"/>
  <c r="S4" i="14"/>
  <c r="P6" i="14"/>
  <c r="Q6" i="14" s="1"/>
  <c r="P8" i="14"/>
  <c r="R8" i="14" s="1"/>
  <c r="Q8" i="14"/>
  <c r="S8" i="14"/>
  <c r="P10" i="14"/>
  <c r="S10" i="14" s="1"/>
  <c r="Q10" i="14"/>
  <c r="R10" i="14"/>
  <c r="P12" i="14"/>
  <c r="R12" i="14" s="1"/>
  <c r="Q12" i="14"/>
  <c r="S12" i="14"/>
  <c r="P14" i="14"/>
  <c r="S14" i="14" s="1"/>
  <c r="Q14" i="14"/>
  <c r="R14" i="14"/>
  <c r="P16" i="14"/>
  <c r="R16" i="14" s="1"/>
  <c r="Q16" i="14"/>
  <c r="S16" i="14"/>
  <c r="P18" i="14"/>
  <c r="S18" i="14" s="1"/>
  <c r="Q18" i="14"/>
  <c r="R18" i="14"/>
  <c r="P20" i="14"/>
  <c r="R20" i="14" s="1"/>
  <c r="Q20" i="14"/>
  <c r="S20" i="14"/>
  <c r="P22" i="14"/>
  <c r="S22" i="14" s="1"/>
  <c r="Q22" i="14"/>
  <c r="R22" i="14"/>
  <c r="P24" i="14"/>
  <c r="R24" i="14" s="1"/>
  <c r="Q24" i="14"/>
  <c r="S24" i="14"/>
  <c r="P26" i="14"/>
  <c r="S26" i="14" s="1"/>
  <c r="Q26" i="14"/>
  <c r="R26" i="14"/>
  <c r="P28" i="14"/>
  <c r="R28" i="14" s="1"/>
  <c r="Q28" i="14"/>
  <c r="S28" i="14"/>
  <c r="P30" i="14"/>
  <c r="S30" i="14" s="1"/>
  <c r="Q30" i="14"/>
  <c r="R30" i="14"/>
  <c r="P32" i="14"/>
  <c r="R32" i="14" s="1"/>
  <c r="Q32" i="14"/>
  <c r="S32" i="14"/>
  <c r="P34" i="14"/>
  <c r="S34" i="14" s="1"/>
  <c r="Q34" i="14"/>
  <c r="R34" i="14"/>
  <c r="P36" i="14"/>
  <c r="R36" i="14" s="1"/>
  <c r="Q36" i="14"/>
  <c r="S36" i="14"/>
  <c r="P38" i="14"/>
  <c r="S38" i="14" s="1"/>
  <c r="Q38" i="14"/>
  <c r="R38" i="14"/>
  <c r="P40" i="14"/>
  <c r="R40" i="14" s="1"/>
  <c r="Q40" i="14"/>
  <c r="S40" i="14"/>
  <c r="P42" i="14"/>
  <c r="S42" i="14" s="1"/>
  <c r="Q42" i="14"/>
  <c r="R42" i="14"/>
  <c r="P44" i="14"/>
  <c r="R44" i="14" s="1"/>
  <c r="Q44" i="14"/>
  <c r="S44" i="14"/>
  <c r="P46" i="14"/>
  <c r="S46" i="14" s="1"/>
  <c r="Q46" i="14"/>
  <c r="R46" i="14"/>
  <c r="P48" i="14"/>
  <c r="R48" i="14" s="1"/>
  <c r="Q48" i="14"/>
  <c r="S48" i="14"/>
  <c r="P50" i="14"/>
  <c r="S50" i="14" s="1"/>
  <c r="Q50" i="14"/>
  <c r="R50" i="14"/>
  <c r="P52" i="14"/>
  <c r="R52" i="14" s="1"/>
  <c r="Q52" i="14"/>
  <c r="S52" i="14"/>
  <c r="P54" i="14"/>
  <c r="S54" i="14" s="1"/>
  <c r="Q54" i="14"/>
  <c r="R54" i="14"/>
  <c r="P56" i="14"/>
  <c r="R56" i="14" s="1"/>
  <c r="Q56" i="14"/>
  <c r="S56" i="14"/>
  <c r="P58" i="14"/>
  <c r="S58" i="14" s="1"/>
  <c r="Q58" i="14"/>
  <c r="R58" i="14"/>
  <c r="P60" i="14"/>
  <c r="R60" i="14" s="1"/>
  <c r="Q60" i="14"/>
  <c r="S60" i="14"/>
  <c r="P62" i="14"/>
  <c r="S62" i="14" s="1"/>
  <c r="Q62" i="14"/>
  <c r="R62" i="14"/>
  <c r="P64" i="14"/>
  <c r="R64" i="14" s="1"/>
  <c r="Q64" i="14"/>
  <c r="S64" i="14"/>
  <c r="P66" i="14"/>
  <c r="S66" i="14" s="1"/>
  <c r="Q66" i="14"/>
  <c r="R66" i="14"/>
  <c r="P68" i="14"/>
  <c r="R68" i="14" s="1"/>
  <c r="Q68" i="14"/>
  <c r="S68" i="14"/>
  <c r="P70" i="14"/>
  <c r="S70" i="14" s="1"/>
  <c r="Q70" i="14"/>
  <c r="R70" i="14"/>
  <c r="P72" i="14"/>
  <c r="R72" i="14" s="1"/>
  <c r="Q72" i="14"/>
  <c r="S72" i="14"/>
  <c r="P74" i="14"/>
  <c r="S74" i="14" s="1"/>
  <c r="Q74" i="14"/>
  <c r="R74" i="14"/>
  <c r="P76" i="14"/>
  <c r="R76" i="14" s="1"/>
  <c r="Q76" i="14"/>
  <c r="S76" i="14"/>
  <c r="P78" i="14"/>
  <c r="S78" i="14" s="1"/>
  <c r="Q78" i="14"/>
  <c r="R78" i="14"/>
  <c r="P80" i="14"/>
  <c r="R80" i="14" s="1"/>
  <c r="Q80" i="14"/>
  <c r="S80" i="14"/>
  <c r="P82" i="14"/>
  <c r="S82" i="14" s="1"/>
  <c r="Q82" i="14"/>
  <c r="R82" i="14"/>
  <c r="P84" i="14"/>
  <c r="R84" i="14" s="1"/>
  <c r="Q84" i="14"/>
  <c r="S84" i="14"/>
  <c r="P86" i="14"/>
  <c r="S86" i="14" s="1"/>
  <c r="Q86" i="14"/>
  <c r="R86" i="14"/>
  <c r="P88" i="14"/>
  <c r="R88" i="14" s="1"/>
  <c r="Q88" i="14"/>
  <c r="S88" i="14"/>
  <c r="P90" i="14"/>
  <c r="S90" i="14" s="1"/>
  <c r="Q90" i="14"/>
  <c r="R90" i="14"/>
  <c r="P92" i="14"/>
  <c r="R92" i="14" s="1"/>
  <c r="Q92" i="14"/>
  <c r="S92" i="14"/>
  <c r="P94" i="14"/>
  <c r="S94" i="14" s="1"/>
  <c r="Q94" i="14"/>
  <c r="R94" i="14"/>
  <c r="P96" i="14"/>
  <c r="R96" i="14" s="1"/>
  <c r="Q96" i="14"/>
  <c r="S96" i="14"/>
  <c r="P98" i="14"/>
  <c r="S98" i="14" s="1"/>
  <c r="Q98" i="14"/>
  <c r="R98" i="14"/>
  <c r="P100" i="14"/>
  <c r="R100" i="14" s="1"/>
  <c r="Q100" i="14"/>
  <c r="S100" i="14"/>
  <c r="P102" i="14"/>
  <c r="S102" i="14" s="1"/>
  <c r="Q102" i="14"/>
  <c r="R102" i="14"/>
  <c r="P104" i="14"/>
  <c r="R104" i="14" s="1"/>
  <c r="Q104" i="14"/>
  <c r="S104" i="14"/>
  <c r="P106" i="14"/>
  <c r="S106" i="14" s="1"/>
  <c r="Q106" i="14"/>
  <c r="R106" i="14"/>
  <c r="P108" i="14"/>
  <c r="R108" i="14" s="1"/>
  <c r="Q108" i="14"/>
  <c r="S108" i="14"/>
  <c r="P110" i="14"/>
  <c r="S110" i="14" s="1"/>
  <c r="Q110" i="14"/>
  <c r="R110" i="14"/>
  <c r="P112" i="14"/>
  <c r="R112" i="14" s="1"/>
  <c r="Q112" i="14"/>
  <c r="S112" i="14"/>
  <c r="P114" i="14"/>
  <c r="S114" i="14" s="1"/>
  <c r="Q114" i="14"/>
  <c r="R114" i="14"/>
  <c r="P116" i="14"/>
  <c r="R116" i="14" s="1"/>
  <c r="Q116" i="14"/>
  <c r="S116" i="14"/>
  <c r="P118" i="14"/>
  <c r="S118" i="14" s="1"/>
  <c r="Q118" i="14"/>
  <c r="R118" i="14"/>
  <c r="P120" i="14"/>
  <c r="R120" i="14" s="1"/>
  <c r="Q120" i="14"/>
  <c r="S120" i="14"/>
  <c r="P122" i="14"/>
  <c r="S122" i="14" s="1"/>
  <c r="Q122" i="14"/>
  <c r="R122" i="14"/>
  <c r="P124" i="14"/>
  <c r="R124" i="14" s="1"/>
  <c r="Q124" i="14"/>
  <c r="S124" i="14"/>
  <c r="P126" i="14"/>
  <c r="S126" i="14" s="1"/>
  <c r="Q126" i="14"/>
  <c r="R126" i="14"/>
  <c r="P128" i="14"/>
  <c r="R128" i="14" s="1"/>
  <c r="Q128" i="14"/>
  <c r="S128" i="14"/>
  <c r="P130" i="14"/>
  <c r="S130" i="14" s="1"/>
  <c r="Q130" i="14"/>
  <c r="R130" i="14"/>
  <c r="P132" i="14"/>
  <c r="R132" i="14" s="1"/>
  <c r="Q132" i="14"/>
  <c r="S132" i="14"/>
  <c r="P134" i="14"/>
  <c r="S134" i="14" s="1"/>
  <c r="Q134" i="14"/>
  <c r="R134" i="14"/>
  <c r="P136" i="14"/>
  <c r="R136" i="14" s="1"/>
  <c r="Q136" i="14"/>
  <c r="S136" i="14"/>
  <c r="P138" i="14"/>
  <c r="S138" i="14" s="1"/>
  <c r="Q138" i="14"/>
  <c r="R138" i="14"/>
  <c r="P140" i="14"/>
  <c r="R140" i="14" s="1"/>
  <c r="Q140" i="14"/>
  <c r="S140" i="14"/>
  <c r="P142" i="14"/>
  <c r="S142" i="14" s="1"/>
  <c r="Q142" i="14"/>
  <c r="R142" i="14"/>
  <c r="P144" i="14"/>
  <c r="R144" i="14" s="1"/>
  <c r="Q144" i="14"/>
  <c r="S144" i="14"/>
  <c r="P146" i="14"/>
  <c r="S146" i="14" s="1"/>
  <c r="Q146" i="14"/>
  <c r="R146" i="14"/>
  <c r="P148" i="14"/>
  <c r="R148" i="14" s="1"/>
  <c r="Q148" i="14"/>
  <c r="S148" i="14"/>
  <c r="P150" i="14"/>
  <c r="S150" i="14" s="1"/>
  <c r="Q150" i="14"/>
  <c r="R150" i="14"/>
  <c r="P152" i="14"/>
  <c r="R152" i="14" s="1"/>
  <c r="Q152" i="14"/>
  <c r="S152" i="14"/>
  <c r="P154" i="14"/>
  <c r="S154" i="14" s="1"/>
  <c r="Q154" i="14"/>
  <c r="R154" i="14"/>
  <c r="S2" i="13"/>
  <c r="P4" i="13"/>
  <c r="R4" i="13" s="1"/>
  <c r="Q4" i="13"/>
  <c r="P6" i="13"/>
  <c r="Q6" i="13" s="1"/>
  <c r="P8" i="13"/>
  <c r="Q8" i="13"/>
  <c r="R8" i="13"/>
  <c r="S8" i="13"/>
  <c r="P10" i="13"/>
  <c r="Q10" i="13" s="1"/>
  <c r="R10" i="13"/>
  <c r="S10" i="13"/>
  <c r="P12" i="13"/>
  <c r="Q12" i="13"/>
  <c r="R12" i="13"/>
  <c r="S12" i="13"/>
  <c r="P14" i="13"/>
  <c r="Q14" i="13" s="1"/>
  <c r="R14" i="13"/>
  <c r="S14" i="13"/>
  <c r="P16" i="13"/>
  <c r="Q16" i="13"/>
  <c r="R16" i="13"/>
  <c r="S16" i="13"/>
  <c r="P18" i="13"/>
  <c r="Q18" i="13" s="1"/>
  <c r="R18" i="13"/>
  <c r="S18" i="13"/>
  <c r="P20" i="13"/>
  <c r="Q20" i="13"/>
  <c r="R20" i="13"/>
  <c r="S20" i="13"/>
  <c r="P22" i="13"/>
  <c r="Q22" i="13" s="1"/>
  <c r="R22" i="13"/>
  <c r="S22" i="13"/>
  <c r="P24" i="13"/>
  <c r="Q24" i="13"/>
  <c r="R24" i="13"/>
  <c r="S24" i="13"/>
  <c r="P26" i="13"/>
  <c r="Q26" i="13" s="1"/>
  <c r="R26" i="13"/>
  <c r="S26" i="13"/>
  <c r="P28" i="13"/>
  <c r="Q28" i="13"/>
  <c r="R28" i="13"/>
  <c r="S28" i="13"/>
  <c r="P30" i="13"/>
  <c r="Q30" i="13" s="1"/>
  <c r="R30" i="13"/>
  <c r="S30" i="13"/>
  <c r="P32" i="13"/>
  <c r="Q32" i="13"/>
  <c r="R32" i="13"/>
  <c r="S32" i="13"/>
  <c r="P34" i="13"/>
  <c r="Q34" i="13" s="1"/>
  <c r="R34" i="13"/>
  <c r="S34" i="13"/>
  <c r="P36" i="13"/>
  <c r="Q36" i="13"/>
  <c r="R36" i="13"/>
  <c r="S36" i="13"/>
  <c r="P38" i="13"/>
  <c r="Q38" i="13" s="1"/>
  <c r="R38" i="13"/>
  <c r="S38" i="13"/>
  <c r="P40" i="13"/>
  <c r="Q40" i="13"/>
  <c r="R40" i="13"/>
  <c r="S40" i="13"/>
  <c r="P42" i="13"/>
  <c r="Q42" i="13" s="1"/>
  <c r="R42" i="13"/>
  <c r="S42" i="13"/>
  <c r="P44" i="13"/>
  <c r="Q44" i="13"/>
  <c r="R44" i="13"/>
  <c r="S44" i="13"/>
  <c r="P46" i="13"/>
  <c r="Q46" i="13" s="1"/>
  <c r="R46" i="13"/>
  <c r="S46" i="13"/>
  <c r="P48" i="13"/>
  <c r="Q48" i="13"/>
  <c r="R48" i="13"/>
  <c r="S48" i="13"/>
  <c r="P50" i="13"/>
  <c r="Q50" i="13" s="1"/>
  <c r="R50" i="13"/>
  <c r="S50" i="13"/>
  <c r="P52" i="13"/>
  <c r="Q52" i="13"/>
  <c r="R52" i="13"/>
  <c r="S52" i="13"/>
  <c r="P54" i="13"/>
  <c r="Q54" i="13" s="1"/>
  <c r="R54" i="13"/>
  <c r="S54" i="13"/>
  <c r="P56" i="13"/>
  <c r="Q56" i="13"/>
  <c r="R56" i="13"/>
  <c r="S56" i="13"/>
  <c r="P58" i="13"/>
  <c r="Q58" i="13" s="1"/>
  <c r="R58" i="13"/>
  <c r="S58" i="13"/>
  <c r="P60" i="13"/>
  <c r="Q60" i="13"/>
  <c r="R60" i="13"/>
  <c r="S60" i="13"/>
  <c r="P62" i="13"/>
  <c r="Q62" i="13" s="1"/>
  <c r="R62" i="13"/>
  <c r="S62" i="13"/>
  <c r="P64" i="13"/>
  <c r="Q64" i="13"/>
  <c r="R64" i="13"/>
  <c r="S64" i="13"/>
  <c r="P66" i="13"/>
  <c r="Q66" i="13" s="1"/>
  <c r="R66" i="13"/>
  <c r="S66" i="13"/>
  <c r="P68" i="13"/>
  <c r="Q68" i="13"/>
  <c r="R68" i="13"/>
  <c r="S68" i="13"/>
  <c r="P70" i="13"/>
  <c r="Q70" i="13" s="1"/>
  <c r="R70" i="13"/>
  <c r="S70" i="13"/>
  <c r="P72" i="13"/>
  <c r="Q72" i="13"/>
  <c r="R72" i="13"/>
  <c r="S72" i="13"/>
  <c r="P74" i="13"/>
  <c r="Q74" i="13" s="1"/>
  <c r="R74" i="13"/>
  <c r="S74" i="13"/>
  <c r="P76" i="13"/>
  <c r="Q76" i="13"/>
  <c r="R76" i="13"/>
  <c r="S76" i="13"/>
  <c r="P78" i="13"/>
  <c r="Q78" i="13" s="1"/>
  <c r="R78" i="13"/>
  <c r="S78" i="13"/>
  <c r="P80" i="13"/>
  <c r="Q80" i="13"/>
  <c r="R80" i="13"/>
  <c r="S80" i="13"/>
  <c r="P82" i="13"/>
  <c r="Q82" i="13" s="1"/>
  <c r="R82" i="13"/>
  <c r="S82" i="13"/>
  <c r="P84" i="13"/>
  <c r="Q84" i="13"/>
  <c r="R84" i="13"/>
  <c r="S84" i="13"/>
  <c r="P86" i="13"/>
  <c r="Q86" i="13" s="1"/>
  <c r="R86" i="13"/>
  <c r="S86" i="13"/>
  <c r="P88" i="13"/>
  <c r="Q88" i="13"/>
  <c r="R88" i="13"/>
  <c r="S88" i="13"/>
  <c r="P90" i="13"/>
  <c r="Q90" i="13" s="1"/>
  <c r="R90" i="13"/>
  <c r="S90" i="13"/>
  <c r="P92" i="13"/>
  <c r="Q92" i="13"/>
  <c r="R92" i="13"/>
  <c r="S92" i="13"/>
  <c r="P94" i="13"/>
  <c r="Q94" i="13" s="1"/>
  <c r="R94" i="13"/>
  <c r="S94" i="13"/>
  <c r="P96" i="13"/>
  <c r="Q96" i="13"/>
  <c r="R96" i="13"/>
  <c r="S96" i="13"/>
  <c r="P98" i="13"/>
  <c r="Q98" i="13" s="1"/>
  <c r="R98" i="13"/>
  <c r="S98" i="13"/>
  <c r="P100" i="13"/>
  <c r="Q100" i="13"/>
  <c r="R100" i="13"/>
  <c r="S100" i="13"/>
  <c r="P102" i="13"/>
  <c r="Q102" i="13" s="1"/>
  <c r="R102" i="13"/>
  <c r="S102" i="13"/>
  <c r="P104" i="13"/>
  <c r="Q104" i="13"/>
  <c r="R104" i="13"/>
  <c r="S104" i="13"/>
  <c r="P106" i="13"/>
  <c r="Q106" i="13" s="1"/>
  <c r="R106" i="13"/>
  <c r="S106" i="13"/>
  <c r="P108" i="13"/>
  <c r="Q108" i="13"/>
  <c r="R108" i="13"/>
  <c r="S108" i="13"/>
  <c r="P110" i="13"/>
  <c r="Q110" i="13" s="1"/>
  <c r="R110" i="13"/>
  <c r="S110" i="13"/>
  <c r="P112" i="13"/>
  <c r="Q112" i="13"/>
  <c r="R112" i="13"/>
  <c r="S112" i="13"/>
  <c r="P114" i="13"/>
  <c r="Q114" i="13" s="1"/>
  <c r="R114" i="13"/>
  <c r="S114" i="13"/>
  <c r="P116" i="13"/>
  <c r="Q116" i="13"/>
  <c r="R116" i="13"/>
  <c r="S116" i="13"/>
  <c r="P118" i="13"/>
  <c r="Q118" i="13" s="1"/>
  <c r="R118" i="13"/>
  <c r="S118" i="13"/>
  <c r="P120" i="13"/>
  <c r="Q120" i="13"/>
  <c r="R120" i="13"/>
  <c r="S120" i="13"/>
  <c r="P122" i="13"/>
  <c r="Q122" i="13" s="1"/>
  <c r="R122" i="13"/>
  <c r="S122" i="13"/>
  <c r="P124" i="13"/>
  <c r="Q124" i="13"/>
  <c r="R124" i="13"/>
  <c r="S124" i="13"/>
  <c r="P126" i="13"/>
  <c r="Q126" i="13" s="1"/>
  <c r="R126" i="13"/>
  <c r="S126" i="13"/>
  <c r="P128" i="13"/>
  <c r="Q128" i="13"/>
  <c r="R128" i="13"/>
  <c r="S128" i="13"/>
  <c r="P130" i="13"/>
  <c r="Q130" i="13" s="1"/>
  <c r="R130" i="13"/>
  <c r="S130" i="13"/>
  <c r="P132" i="13"/>
  <c r="Q132" i="13"/>
  <c r="R132" i="13"/>
  <c r="S132" i="13"/>
  <c r="P134" i="13"/>
  <c r="Q134" i="13" s="1"/>
  <c r="R134" i="13"/>
  <c r="S134" i="13"/>
  <c r="P136" i="13"/>
  <c r="Q136" i="13"/>
  <c r="R136" i="13"/>
  <c r="S136" i="13"/>
  <c r="P138" i="13"/>
  <c r="Q138" i="13" s="1"/>
  <c r="R138" i="13"/>
  <c r="S138" i="13"/>
  <c r="P140" i="13"/>
  <c r="Q140" i="13"/>
  <c r="R140" i="13"/>
  <c r="S140" i="13"/>
  <c r="P142" i="13"/>
  <c r="Q142" i="13" s="1"/>
  <c r="R142" i="13"/>
  <c r="S142" i="13"/>
  <c r="P144" i="13"/>
  <c r="Q144" i="13"/>
  <c r="R144" i="13"/>
  <c r="S144" i="13"/>
  <c r="P146" i="13"/>
  <c r="Q146" i="13" s="1"/>
  <c r="S146" i="13"/>
  <c r="P148" i="13"/>
  <c r="Q148" i="13"/>
  <c r="R148" i="13"/>
  <c r="S148" i="13"/>
  <c r="P150" i="13"/>
  <c r="Q150" i="13" s="1"/>
  <c r="S150" i="13"/>
  <c r="P152" i="13"/>
  <c r="Q152" i="13"/>
  <c r="R152" i="13"/>
  <c r="S152" i="13"/>
  <c r="P154" i="13"/>
  <c r="Q154" i="13" s="1"/>
  <c r="S154" i="13"/>
  <c r="P156" i="13"/>
  <c r="Q156" i="13"/>
  <c r="R156" i="13"/>
  <c r="S156" i="13"/>
  <c r="R4" i="9"/>
  <c r="R6" i="9"/>
  <c r="R8" i="9"/>
  <c r="R10" i="9"/>
  <c r="R12" i="9"/>
  <c r="R14" i="9"/>
  <c r="R16" i="9"/>
  <c r="R18" i="9"/>
  <c r="R20" i="9"/>
  <c r="R22" i="9"/>
  <c r="R24" i="9"/>
  <c r="R26" i="9"/>
  <c r="R28" i="9"/>
  <c r="R30" i="9"/>
  <c r="R32" i="9"/>
  <c r="R34" i="9"/>
  <c r="R36" i="9"/>
  <c r="R38" i="9"/>
  <c r="R40" i="9"/>
  <c r="R42" i="9"/>
  <c r="R44" i="9"/>
  <c r="R46" i="9"/>
  <c r="R48" i="9"/>
  <c r="R50" i="9"/>
  <c r="R52" i="9"/>
  <c r="R54" i="9"/>
  <c r="R56" i="9"/>
  <c r="R58" i="9"/>
  <c r="R60" i="9"/>
  <c r="R62" i="9"/>
  <c r="R64" i="9"/>
  <c r="R66" i="9"/>
  <c r="R68" i="9"/>
  <c r="R70" i="9"/>
  <c r="R72" i="9"/>
  <c r="R74" i="9"/>
  <c r="R76" i="9"/>
  <c r="R78" i="9"/>
  <c r="R80" i="9"/>
  <c r="R82" i="9"/>
  <c r="R84" i="9"/>
  <c r="R86" i="9"/>
  <c r="R88" i="9"/>
  <c r="R90" i="9"/>
  <c r="R92" i="9"/>
  <c r="R94" i="9"/>
  <c r="R96" i="9"/>
  <c r="R98" i="9"/>
  <c r="R100" i="9"/>
  <c r="R102" i="9"/>
  <c r="R104" i="9"/>
  <c r="R106" i="9"/>
  <c r="R108" i="9"/>
  <c r="R110" i="9"/>
  <c r="R112" i="9"/>
  <c r="R114" i="9"/>
  <c r="R116" i="9"/>
  <c r="R118" i="9"/>
  <c r="R120" i="9"/>
  <c r="R122" i="9"/>
  <c r="R124" i="9"/>
  <c r="R126" i="9"/>
  <c r="R128" i="9"/>
  <c r="R130" i="9"/>
  <c r="R132" i="9"/>
  <c r="R134" i="9"/>
  <c r="R136" i="9"/>
  <c r="R138" i="9"/>
  <c r="R140" i="9"/>
  <c r="R142" i="9"/>
  <c r="R144" i="9"/>
  <c r="R146" i="9"/>
  <c r="R148" i="9"/>
  <c r="R150" i="9"/>
  <c r="R152" i="9"/>
  <c r="R154" i="9"/>
  <c r="R156" i="9"/>
  <c r="R158" i="9"/>
  <c r="R160" i="9"/>
  <c r="P4" i="10"/>
  <c r="Q4" i="10" s="1"/>
  <c r="S4" i="10"/>
  <c r="P6" i="10"/>
  <c r="Q6" i="10" s="1"/>
  <c r="P8" i="10"/>
  <c r="Q8" i="10" s="1"/>
  <c r="R8" i="10"/>
  <c r="S8" i="10"/>
  <c r="P10" i="10"/>
  <c r="S10" i="10" s="1"/>
  <c r="Q10" i="10"/>
  <c r="R10" i="10"/>
  <c r="P12" i="10"/>
  <c r="Q12" i="10" s="1"/>
  <c r="R12" i="10"/>
  <c r="S12" i="10"/>
  <c r="P14" i="10"/>
  <c r="S14" i="10" s="1"/>
  <c r="Q14" i="10"/>
  <c r="R14" i="10"/>
  <c r="P16" i="10"/>
  <c r="Q16" i="10" s="1"/>
  <c r="R16" i="10"/>
  <c r="S16" i="10"/>
  <c r="P18" i="10"/>
  <c r="S18" i="10" s="1"/>
  <c r="Q18" i="10"/>
  <c r="R18" i="10"/>
  <c r="P20" i="10"/>
  <c r="Q20" i="10" s="1"/>
  <c r="R20" i="10"/>
  <c r="S20" i="10"/>
  <c r="P22" i="10"/>
  <c r="S22" i="10" s="1"/>
  <c r="Q22" i="10"/>
  <c r="R22" i="10"/>
  <c r="P24" i="10"/>
  <c r="Q24" i="10" s="1"/>
  <c r="R24" i="10"/>
  <c r="S24" i="10"/>
  <c r="P26" i="10"/>
  <c r="S26" i="10" s="1"/>
  <c r="Q26" i="10"/>
  <c r="R26" i="10"/>
  <c r="P28" i="10"/>
  <c r="Q28" i="10" s="1"/>
  <c r="R28" i="10"/>
  <c r="S28" i="10"/>
  <c r="P30" i="10"/>
  <c r="S30" i="10" s="1"/>
  <c r="Q30" i="10"/>
  <c r="R30" i="10"/>
  <c r="P32" i="10"/>
  <c r="Q32" i="10" s="1"/>
  <c r="R32" i="10"/>
  <c r="S32" i="10"/>
  <c r="P34" i="10"/>
  <c r="S34" i="10" s="1"/>
  <c r="Q34" i="10"/>
  <c r="R34" i="10"/>
  <c r="P36" i="10"/>
  <c r="Q36" i="10" s="1"/>
  <c r="R36" i="10"/>
  <c r="S36" i="10"/>
  <c r="P38" i="10"/>
  <c r="S38" i="10" s="1"/>
  <c r="Q38" i="10"/>
  <c r="R38" i="10"/>
  <c r="P40" i="10"/>
  <c r="Q40" i="10" s="1"/>
  <c r="R40" i="10"/>
  <c r="S40" i="10"/>
  <c r="P42" i="10"/>
  <c r="S42" i="10" s="1"/>
  <c r="Q42" i="10"/>
  <c r="R42" i="10"/>
  <c r="P44" i="10"/>
  <c r="Q44" i="10" s="1"/>
  <c r="R44" i="10"/>
  <c r="S44" i="10"/>
  <c r="P46" i="10"/>
  <c r="S46" i="10" s="1"/>
  <c r="Q46" i="10"/>
  <c r="R46" i="10"/>
  <c r="P48" i="10"/>
  <c r="Q48" i="10" s="1"/>
  <c r="R48" i="10"/>
  <c r="S48" i="10"/>
  <c r="P50" i="10"/>
  <c r="S50" i="10" s="1"/>
  <c r="Q50" i="10"/>
  <c r="R50" i="10"/>
  <c r="P52" i="10"/>
  <c r="Q52" i="10" s="1"/>
  <c r="R52" i="10"/>
  <c r="S52" i="10"/>
  <c r="P54" i="10"/>
  <c r="S54" i="10" s="1"/>
  <c r="Q54" i="10"/>
  <c r="R54" i="10"/>
  <c r="P56" i="10"/>
  <c r="Q56" i="10" s="1"/>
  <c r="R56" i="10"/>
  <c r="S56" i="10"/>
  <c r="P58" i="10"/>
  <c r="S58" i="10" s="1"/>
  <c r="Q58" i="10"/>
  <c r="R58" i="10"/>
  <c r="P60" i="10"/>
  <c r="Q60" i="10" s="1"/>
  <c r="R60" i="10"/>
  <c r="S60" i="10"/>
  <c r="P62" i="10"/>
  <c r="S62" i="10" s="1"/>
  <c r="Q62" i="10"/>
  <c r="R62" i="10"/>
  <c r="P64" i="10"/>
  <c r="Q64" i="10" s="1"/>
  <c r="R64" i="10"/>
  <c r="S64" i="10"/>
  <c r="P66" i="10"/>
  <c r="S66" i="10" s="1"/>
  <c r="Q66" i="10"/>
  <c r="R66" i="10"/>
  <c r="P68" i="10"/>
  <c r="Q68" i="10" s="1"/>
  <c r="R68" i="10"/>
  <c r="S68" i="10"/>
  <c r="P70" i="10"/>
  <c r="S70" i="10" s="1"/>
  <c r="Q70" i="10"/>
  <c r="R70" i="10"/>
  <c r="P72" i="10"/>
  <c r="Q72" i="10" s="1"/>
  <c r="R72" i="10"/>
  <c r="S72" i="10"/>
  <c r="P74" i="10"/>
  <c r="S74" i="10" s="1"/>
  <c r="Q74" i="10"/>
  <c r="R74" i="10"/>
  <c r="P76" i="10"/>
  <c r="Q76" i="10" s="1"/>
  <c r="R76" i="10"/>
  <c r="S76" i="10"/>
  <c r="P78" i="10"/>
  <c r="S78" i="10" s="1"/>
  <c r="Q78" i="10"/>
  <c r="R78" i="10"/>
  <c r="P80" i="10"/>
  <c r="Q80" i="10" s="1"/>
  <c r="R80" i="10"/>
  <c r="S80" i="10"/>
  <c r="P82" i="10"/>
  <c r="S82" i="10" s="1"/>
  <c r="Q82" i="10"/>
  <c r="R82" i="10"/>
  <c r="P84" i="10"/>
  <c r="Q84" i="10" s="1"/>
  <c r="R84" i="10"/>
  <c r="S84" i="10"/>
  <c r="P86" i="10"/>
  <c r="S86" i="10" s="1"/>
  <c r="Q86" i="10"/>
  <c r="R86" i="10"/>
  <c r="P88" i="10"/>
  <c r="Q88" i="10" s="1"/>
  <c r="R88" i="10"/>
  <c r="S88" i="10"/>
  <c r="P90" i="10"/>
  <c r="S90" i="10" s="1"/>
  <c r="Q90" i="10"/>
  <c r="R90" i="10"/>
  <c r="P92" i="10"/>
  <c r="Q92" i="10" s="1"/>
  <c r="R92" i="10"/>
  <c r="S92" i="10"/>
  <c r="P94" i="10"/>
  <c r="S94" i="10" s="1"/>
  <c r="Q94" i="10"/>
  <c r="R94" i="10"/>
  <c r="P96" i="10"/>
  <c r="Q96" i="10" s="1"/>
  <c r="R96" i="10"/>
  <c r="S96" i="10"/>
  <c r="P98" i="10"/>
  <c r="S98" i="10" s="1"/>
  <c r="Q98" i="10"/>
  <c r="R98" i="10"/>
  <c r="P100" i="10"/>
  <c r="Q100" i="10" s="1"/>
  <c r="R100" i="10"/>
  <c r="S100" i="10"/>
  <c r="P102" i="10"/>
  <c r="S102" i="10" s="1"/>
  <c r="Q102" i="10"/>
  <c r="R102" i="10"/>
  <c r="P104" i="10"/>
  <c r="Q104" i="10" s="1"/>
  <c r="R104" i="10"/>
  <c r="S104" i="10"/>
  <c r="P106" i="10"/>
  <c r="S106" i="10" s="1"/>
  <c r="Q106" i="10"/>
  <c r="R106" i="10"/>
  <c r="P108" i="10"/>
  <c r="Q108" i="10" s="1"/>
  <c r="R108" i="10"/>
  <c r="S108" i="10"/>
  <c r="P110" i="10"/>
  <c r="S110" i="10" s="1"/>
  <c r="Q110" i="10"/>
  <c r="R110" i="10"/>
  <c r="P112" i="10"/>
  <c r="Q112" i="10" s="1"/>
  <c r="R112" i="10"/>
  <c r="S112" i="10"/>
  <c r="P114" i="10"/>
  <c r="S114" i="10" s="1"/>
  <c r="Q114" i="10"/>
  <c r="R114" i="10"/>
  <c r="P116" i="10"/>
  <c r="Q116" i="10" s="1"/>
  <c r="R116" i="10"/>
  <c r="S116" i="10"/>
  <c r="P118" i="10"/>
  <c r="S118" i="10" s="1"/>
  <c r="Q118" i="10"/>
  <c r="R118" i="10"/>
  <c r="P120" i="10"/>
  <c r="Q120" i="10" s="1"/>
  <c r="R120" i="10"/>
  <c r="S120" i="10"/>
  <c r="P122" i="10"/>
  <c r="S122" i="10" s="1"/>
  <c r="Q122" i="10"/>
  <c r="R122" i="10"/>
  <c r="P124" i="10"/>
  <c r="Q124" i="10" s="1"/>
  <c r="R124" i="10"/>
  <c r="S124" i="10"/>
  <c r="P126" i="10"/>
  <c r="S126" i="10" s="1"/>
  <c r="Q126" i="10"/>
  <c r="R126" i="10"/>
  <c r="P128" i="10"/>
  <c r="Q128" i="10" s="1"/>
  <c r="R128" i="10"/>
  <c r="S128" i="10"/>
  <c r="P130" i="10"/>
  <c r="S130" i="10" s="1"/>
  <c r="Q130" i="10"/>
  <c r="R130" i="10"/>
  <c r="P132" i="10"/>
  <c r="Q132" i="10" s="1"/>
  <c r="R132" i="10"/>
  <c r="S132" i="10"/>
  <c r="P134" i="10"/>
  <c r="S134" i="10" s="1"/>
  <c r="Q134" i="10"/>
  <c r="R134" i="10"/>
  <c r="P136" i="10"/>
  <c r="Q136" i="10" s="1"/>
  <c r="R136" i="10"/>
  <c r="S136" i="10"/>
  <c r="P138" i="10"/>
  <c r="S138" i="10" s="1"/>
  <c r="Q138" i="10"/>
  <c r="R138" i="10"/>
  <c r="P140" i="10"/>
  <c r="Q140" i="10" s="1"/>
  <c r="R140" i="10"/>
  <c r="S140" i="10"/>
  <c r="P142" i="10"/>
  <c r="S142" i="10" s="1"/>
  <c r="Q142" i="10"/>
  <c r="R142" i="10"/>
  <c r="P144" i="10"/>
  <c r="Q144" i="10" s="1"/>
  <c r="R144" i="10"/>
  <c r="S144" i="10"/>
  <c r="P146" i="10"/>
  <c r="S146" i="10" s="1"/>
  <c r="Q146" i="10"/>
  <c r="R146" i="10"/>
  <c r="P148" i="10"/>
  <c r="Q148" i="10" s="1"/>
  <c r="R148" i="10"/>
  <c r="S148" i="10"/>
  <c r="P150" i="10"/>
  <c r="S150" i="10" s="1"/>
  <c r="Q150" i="10"/>
  <c r="R150" i="10"/>
  <c r="P152" i="10"/>
  <c r="Q152" i="10" s="1"/>
  <c r="R152" i="10"/>
  <c r="S152" i="10"/>
  <c r="P102" i="8"/>
  <c r="Q102" i="8" s="1"/>
  <c r="P104" i="8"/>
  <c r="Q104" i="8" s="1"/>
  <c r="P106" i="8"/>
  <c r="R106" i="8" s="1"/>
  <c r="Q106" i="8"/>
  <c r="S106" i="8"/>
  <c r="P108" i="8"/>
  <c r="Q108" i="8" s="1"/>
  <c r="P110" i="8"/>
  <c r="R110" i="8" s="1"/>
  <c r="Q110" i="8"/>
  <c r="S110" i="8"/>
  <c r="P112" i="8"/>
  <c r="Q112" i="8" s="1"/>
  <c r="P114" i="8"/>
  <c r="R114" i="8" s="1"/>
  <c r="Q114" i="8"/>
  <c r="S114" i="8"/>
  <c r="P116" i="8"/>
  <c r="Q116" i="8" s="1"/>
  <c r="P118" i="8"/>
  <c r="R118" i="8" s="1"/>
  <c r="Q118" i="8"/>
  <c r="S118" i="8"/>
  <c r="P120" i="8"/>
  <c r="Q120" i="8" s="1"/>
  <c r="P122" i="8"/>
  <c r="R122" i="8" s="1"/>
  <c r="Q122" i="8"/>
  <c r="S122" i="8"/>
  <c r="P2" i="17"/>
  <c r="Q2" i="17" s="1"/>
  <c r="P2" i="15"/>
  <c r="P2" i="21"/>
  <c r="S2" i="21" s="1"/>
  <c r="S86" i="5"/>
  <c r="S128" i="5"/>
  <c r="S135" i="5"/>
  <c r="P2" i="5"/>
  <c r="S2" i="5" s="1"/>
  <c r="P2" i="4"/>
  <c r="S2" i="4" s="1"/>
  <c r="S8" i="3"/>
  <c r="S16" i="3"/>
  <c r="S24" i="3"/>
  <c r="S40" i="3"/>
  <c r="S69" i="3"/>
  <c r="S87" i="3"/>
  <c r="S113" i="3"/>
  <c r="S117" i="3"/>
  <c r="P2" i="3"/>
  <c r="S2" i="3" s="1"/>
  <c r="S6" i="1"/>
  <c r="S12" i="1"/>
  <c r="S24" i="1"/>
  <c r="S30" i="1"/>
  <c r="S36" i="1"/>
  <c r="S42" i="1"/>
  <c r="S46" i="1"/>
  <c r="S48" i="1"/>
  <c r="S54" i="1"/>
  <c r="S60" i="1"/>
  <c r="S68" i="1"/>
  <c r="S72" i="1"/>
  <c r="S78" i="1"/>
  <c r="S84" i="1"/>
  <c r="S90" i="1"/>
  <c r="S96" i="1"/>
  <c r="S102" i="1"/>
  <c r="S108" i="1"/>
  <c r="S114" i="1"/>
  <c r="S120" i="1"/>
  <c r="S126" i="1"/>
  <c r="S139" i="1"/>
  <c r="S145" i="1"/>
  <c r="S151" i="1"/>
  <c r="P2" i="1"/>
  <c r="S2" i="1" s="1"/>
  <c r="R146" i="5" l="1"/>
  <c r="R34" i="5"/>
  <c r="R18" i="5"/>
  <c r="R12" i="5"/>
  <c r="R150" i="5"/>
  <c r="R134" i="5"/>
  <c r="R118" i="5"/>
  <c r="R102" i="5"/>
  <c r="R86" i="5"/>
  <c r="R6" i="5"/>
  <c r="Q6" i="5"/>
  <c r="R4" i="5"/>
  <c r="R142" i="5"/>
  <c r="R126" i="5"/>
  <c r="R110" i="5"/>
  <c r="R94" i="5"/>
  <c r="R78" i="5"/>
  <c r="R62" i="5"/>
  <c r="R46" i="5"/>
  <c r="R30" i="5"/>
  <c r="R14" i="5"/>
  <c r="Q154" i="5"/>
  <c r="Q155" i="5" s="1"/>
  <c r="Q152" i="1"/>
  <c r="R146" i="1"/>
  <c r="Q136" i="1"/>
  <c r="R130" i="1"/>
  <c r="R114" i="1"/>
  <c r="R98" i="1"/>
  <c r="R82" i="1"/>
  <c r="R66" i="1"/>
  <c r="R50" i="1"/>
  <c r="R34" i="1"/>
  <c r="R18" i="1"/>
  <c r="Q66" i="1"/>
  <c r="Q18" i="1"/>
  <c r="R142" i="1"/>
  <c r="R126" i="1"/>
  <c r="R110" i="1"/>
  <c r="R94" i="1"/>
  <c r="R78" i="1"/>
  <c r="R62" i="1"/>
  <c r="R46" i="1"/>
  <c r="R30" i="1"/>
  <c r="R14" i="1"/>
  <c r="R18" i="4"/>
  <c r="R4" i="4"/>
  <c r="R110" i="4"/>
  <c r="R94" i="4"/>
  <c r="R78" i="4"/>
  <c r="R62" i="4"/>
  <c r="R46" i="4"/>
  <c r="R30" i="4"/>
  <c r="R14" i="4"/>
  <c r="R114" i="3"/>
  <c r="Q104" i="3"/>
  <c r="R98" i="3"/>
  <c r="Q88" i="3"/>
  <c r="R82" i="3"/>
  <c r="Q72" i="3"/>
  <c r="R66" i="3"/>
  <c r="Q56" i="3"/>
  <c r="Q40" i="3"/>
  <c r="Q24" i="3"/>
  <c r="Q8" i="3"/>
  <c r="R12" i="3"/>
  <c r="R6" i="3"/>
  <c r="R112" i="3"/>
  <c r="R96" i="3"/>
  <c r="R80" i="3"/>
  <c r="R64" i="3"/>
  <c r="R48" i="3"/>
  <c r="R10" i="3"/>
  <c r="R4" i="3"/>
  <c r="S158" i="21"/>
  <c r="S154" i="21"/>
  <c r="S150" i="21"/>
  <c r="S146" i="21"/>
  <c r="S142" i="21"/>
  <c r="S138" i="21"/>
  <c r="S134" i="21"/>
  <c r="S130" i="21"/>
  <c r="S126" i="21"/>
  <c r="S122" i="21"/>
  <c r="S118" i="21"/>
  <c r="S114" i="21"/>
  <c r="S110" i="21"/>
  <c r="S106" i="21"/>
  <c r="S102" i="21"/>
  <c r="S98" i="21"/>
  <c r="S94" i="21"/>
  <c r="S90" i="21"/>
  <c r="S86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S26" i="21"/>
  <c r="S22" i="21"/>
  <c r="S18" i="21"/>
  <c r="S6" i="21"/>
  <c r="R6" i="21"/>
  <c r="R160" i="21"/>
  <c r="R156" i="21"/>
  <c r="R152" i="21"/>
  <c r="R148" i="21"/>
  <c r="R144" i="21"/>
  <c r="R140" i="21"/>
  <c r="R136" i="21"/>
  <c r="R132" i="21"/>
  <c r="R128" i="21"/>
  <c r="R124" i="21"/>
  <c r="R120" i="21"/>
  <c r="R116" i="21"/>
  <c r="R112" i="21"/>
  <c r="R108" i="21"/>
  <c r="R104" i="21"/>
  <c r="R100" i="21"/>
  <c r="R96" i="21"/>
  <c r="R92" i="21"/>
  <c r="R88" i="21"/>
  <c r="R84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32" i="21"/>
  <c r="R28" i="21"/>
  <c r="R24" i="21"/>
  <c r="R20" i="21"/>
  <c r="R16" i="21"/>
  <c r="R12" i="21"/>
  <c r="R8" i="21"/>
  <c r="R4" i="21"/>
  <c r="S138" i="19"/>
  <c r="S134" i="19"/>
  <c r="S130" i="19"/>
  <c r="S86" i="19"/>
  <c r="S136" i="19"/>
  <c r="S4" i="19"/>
  <c r="R4" i="19"/>
  <c r="S6" i="17"/>
  <c r="S164" i="17"/>
  <c r="S160" i="17"/>
  <c r="S156" i="17"/>
  <c r="S152" i="17"/>
  <c r="S148" i="17"/>
  <c r="S144" i="17"/>
  <c r="S140" i="17"/>
  <c r="S136" i="17"/>
  <c r="S132" i="17"/>
  <c r="S128" i="17"/>
  <c r="S124" i="17"/>
  <c r="S120" i="17"/>
  <c r="S116" i="17"/>
  <c r="S112" i="17"/>
  <c r="S108" i="17"/>
  <c r="S104" i="17"/>
  <c r="S100" i="17"/>
  <c r="S96" i="17"/>
  <c r="S92" i="17"/>
  <c r="S88" i="17"/>
  <c r="S84" i="17"/>
  <c r="S80" i="17"/>
  <c r="S76" i="17"/>
  <c r="S72" i="17"/>
  <c r="S68" i="17"/>
  <c r="S64" i="17"/>
  <c r="S60" i="17"/>
  <c r="S56" i="17"/>
  <c r="S52" i="17"/>
  <c r="S48" i="17"/>
  <c r="S44" i="17"/>
  <c r="S40" i="17"/>
  <c r="S36" i="17"/>
  <c r="S32" i="17"/>
  <c r="S28" i="17"/>
  <c r="S24" i="17"/>
  <c r="S20" i="17"/>
  <c r="S16" i="17"/>
  <c r="S12" i="17"/>
  <c r="S8" i="17"/>
  <c r="S4" i="17"/>
  <c r="S166" i="16"/>
  <c r="S162" i="16"/>
  <c r="S158" i="16"/>
  <c r="S154" i="16"/>
  <c r="S150" i="16"/>
  <c r="S146" i="16"/>
  <c r="S142" i="16"/>
  <c r="S138" i="16"/>
  <c r="S134" i="16"/>
  <c r="S130" i="16"/>
  <c r="S126" i="16"/>
  <c r="S122" i="16"/>
  <c r="S118" i="16"/>
  <c r="S114" i="16"/>
  <c r="S110" i="16"/>
  <c r="S106" i="16"/>
  <c r="S102" i="16"/>
  <c r="S98" i="16"/>
  <c r="S94" i="16"/>
  <c r="S90" i="16"/>
  <c r="S86" i="16"/>
  <c r="S82" i="16"/>
  <c r="S78" i="16"/>
  <c r="S74" i="16"/>
  <c r="S70" i="16"/>
  <c r="S66" i="16"/>
  <c r="S62" i="16"/>
  <c r="S58" i="16"/>
  <c r="S54" i="16"/>
  <c r="S50" i="16"/>
  <c r="S46" i="16"/>
  <c r="S42" i="16"/>
  <c r="S38" i="16"/>
  <c r="S34" i="16"/>
  <c r="S30" i="16"/>
  <c r="S26" i="16"/>
  <c r="S22" i="16"/>
  <c r="S18" i="16"/>
  <c r="S14" i="16"/>
  <c r="S10" i="16"/>
  <c r="S6" i="16"/>
  <c r="R6" i="16"/>
  <c r="S4" i="16"/>
  <c r="Q102" i="15"/>
  <c r="S102" i="15"/>
  <c r="S6" i="14"/>
  <c r="R6" i="14"/>
  <c r="R4" i="14"/>
  <c r="S6" i="13"/>
  <c r="R154" i="13"/>
  <c r="R150" i="13"/>
  <c r="R146" i="13"/>
  <c r="R6" i="13"/>
  <c r="S4" i="13"/>
  <c r="S6" i="10"/>
  <c r="R6" i="10"/>
  <c r="R4" i="10"/>
  <c r="S120" i="8"/>
  <c r="S116" i="8"/>
  <c r="S112" i="8"/>
  <c r="S108" i="8"/>
  <c r="S104" i="8"/>
  <c r="R104" i="8"/>
  <c r="R120" i="8"/>
  <c r="R116" i="8"/>
  <c r="R112" i="8"/>
  <c r="R108" i="8"/>
  <c r="S102" i="8"/>
  <c r="R102" i="8"/>
  <c r="S98" i="5"/>
  <c r="S18" i="4"/>
  <c r="S95" i="3"/>
  <c r="S16" i="1"/>
  <c r="S2" i="17"/>
  <c r="R2" i="17"/>
  <c r="S53" i="3"/>
  <c r="S38" i="5"/>
  <c r="S81" i="3"/>
  <c r="S122" i="1"/>
  <c r="S32" i="3"/>
  <c r="S85" i="4"/>
  <c r="S70" i="1"/>
  <c r="S99" i="3"/>
  <c r="S50" i="5"/>
  <c r="S107" i="3"/>
  <c r="S73" i="3"/>
  <c r="S28" i="3"/>
  <c r="S147" i="5"/>
  <c r="S74" i="1"/>
  <c r="S14" i="1"/>
  <c r="S50" i="4"/>
  <c r="S26" i="4"/>
  <c r="S57" i="3"/>
  <c r="S20" i="3"/>
  <c r="S32" i="4"/>
  <c r="S26" i="5"/>
  <c r="S82" i="1"/>
  <c r="S64" i="1"/>
  <c r="S77" i="3"/>
  <c r="S65" i="3"/>
  <c r="S50" i="3"/>
  <c r="S36" i="3"/>
  <c r="S4" i="3"/>
  <c r="S103" i="4"/>
  <c r="S67" i="4"/>
  <c r="S116" i="5"/>
  <c r="S80" i="5"/>
  <c r="R2" i="21"/>
  <c r="S104" i="1"/>
  <c r="S111" i="3"/>
  <c r="S103" i="3"/>
  <c r="S91" i="3"/>
  <c r="S85" i="3"/>
  <c r="S77" i="4"/>
  <c r="S68" i="5"/>
  <c r="S44" i="5"/>
  <c r="S8" i="5"/>
  <c r="S88" i="1"/>
  <c r="S4" i="1"/>
  <c r="S89" i="3"/>
  <c r="S6" i="5"/>
  <c r="S20" i="1"/>
  <c r="S61" i="3"/>
  <c r="S44" i="3"/>
  <c r="S12" i="3"/>
  <c r="S115" i="4"/>
  <c r="P162" i="21"/>
  <c r="Q2" i="21"/>
  <c r="S100" i="1"/>
  <c r="S38" i="1"/>
  <c r="S12" i="4"/>
  <c r="S20" i="5"/>
  <c r="S12" i="5"/>
  <c r="S4" i="5"/>
  <c r="S147" i="1"/>
  <c r="S110" i="1"/>
  <c r="S86" i="1"/>
  <c r="S52" i="1"/>
  <c r="S28" i="1"/>
  <c r="S119" i="3"/>
  <c r="S115" i="3"/>
  <c r="S93" i="3"/>
  <c r="S71" i="3"/>
  <c r="S67" i="3"/>
  <c r="S63" i="3"/>
  <c r="S59" i="3"/>
  <c r="S55" i="3"/>
  <c r="S91" i="4"/>
  <c r="S83" i="4"/>
  <c r="S55" i="4"/>
  <c r="S38" i="4"/>
  <c r="S8" i="4"/>
  <c r="S153" i="5"/>
  <c r="S104" i="5"/>
  <c r="S56" i="5"/>
  <c r="S92" i="1"/>
  <c r="S34" i="1"/>
  <c r="S10" i="1"/>
  <c r="S101" i="3"/>
  <c r="S97" i="3"/>
  <c r="S75" i="3"/>
  <c r="S46" i="3"/>
  <c r="S42" i="3"/>
  <c r="S38" i="3"/>
  <c r="S34" i="3"/>
  <c r="S30" i="3"/>
  <c r="S26" i="3"/>
  <c r="S22" i="3"/>
  <c r="S18" i="3"/>
  <c r="S14" i="3"/>
  <c r="S10" i="3"/>
  <c r="S6" i="3"/>
  <c r="S109" i="4"/>
  <c r="S73" i="4"/>
  <c r="S14" i="4"/>
  <c r="S122" i="5"/>
  <c r="S74" i="5"/>
  <c r="S14" i="5"/>
  <c r="S153" i="1"/>
  <c r="S105" i="3"/>
  <c r="S83" i="3"/>
  <c r="S79" i="3"/>
  <c r="S20" i="4"/>
  <c r="S141" i="5"/>
  <c r="S92" i="5"/>
  <c r="S32" i="5"/>
  <c r="S50" i="1"/>
  <c r="S56" i="1"/>
  <c r="S32" i="1"/>
  <c r="S109" i="3"/>
  <c r="S97" i="4"/>
  <c r="S79" i="4"/>
  <c r="S61" i="4"/>
  <c r="S53" i="4"/>
  <c r="S44" i="4"/>
  <c r="S6" i="4"/>
  <c r="S110" i="5"/>
  <c r="S62" i="5"/>
  <c r="S151" i="5"/>
  <c r="S145" i="5"/>
  <c r="S139" i="5"/>
  <c r="S133" i="5"/>
  <c r="S126" i="5"/>
  <c r="S120" i="5"/>
  <c r="S114" i="5"/>
  <c r="S108" i="5"/>
  <c r="S102" i="5"/>
  <c r="S96" i="5"/>
  <c r="S90" i="5"/>
  <c r="S84" i="5"/>
  <c r="S78" i="5"/>
  <c r="S72" i="5"/>
  <c r="S66" i="5"/>
  <c r="S60" i="5"/>
  <c r="S54" i="5"/>
  <c r="S48" i="5"/>
  <c r="S42" i="5"/>
  <c r="S36" i="5"/>
  <c r="S30" i="5"/>
  <c r="S24" i="5"/>
  <c r="S18" i="5"/>
  <c r="S149" i="5"/>
  <c r="S143" i="5"/>
  <c r="S137" i="5"/>
  <c r="S130" i="5"/>
  <c r="S124" i="5"/>
  <c r="S118" i="5"/>
  <c r="S112" i="5"/>
  <c r="S106" i="5"/>
  <c r="S100" i="5"/>
  <c r="S94" i="5"/>
  <c r="S88" i="5"/>
  <c r="S82" i="5"/>
  <c r="S76" i="5"/>
  <c r="S70" i="5"/>
  <c r="S64" i="5"/>
  <c r="S58" i="5"/>
  <c r="S52" i="5"/>
  <c r="S46" i="5"/>
  <c r="S40" i="5"/>
  <c r="S34" i="5"/>
  <c r="S28" i="5"/>
  <c r="S22" i="5"/>
  <c r="S16" i="5"/>
  <c r="S10" i="5"/>
  <c r="Q2" i="5"/>
  <c r="R2" i="5"/>
  <c r="S119" i="4"/>
  <c r="S113" i="4"/>
  <c r="S107" i="4"/>
  <c r="S101" i="4"/>
  <c r="S95" i="4"/>
  <c r="S89" i="4"/>
  <c r="S71" i="4"/>
  <c r="S65" i="4"/>
  <c r="S59" i="4"/>
  <c r="S48" i="4"/>
  <c r="S42" i="4"/>
  <c r="S36" i="4"/>
  <c r="S30" i="4"/>
  <c r="S24" i="4"/>
  <c r="S117" i="4"/>
  <c r="S111" i="4"/>
  <c r="S105" i="4"/>
  <c r="S99" i="4"/>
  <c r="S93" i="4"/>
  <c r="S87" i="4"/>
  <c r="S81" i="4"/>
  <c r="S75" i="4"/>
  <c r="S69" i="4"/>
  <c r="S63" i="4"/>
  <c r="S57" i="4"/>
  <c r="S46" i="4"/>
  <c r="S40" i="4"/>
  <c r="S34" i="4"/>
  <c r="S28" i="4"/>
  <c r="S22" i="4"/>
  <c r="S16" i="4"/>
  <c r="S10" i="4"/>
  <c r="S4" i="4"/>
  <c r="Q2" i="4"/>
  <c r="R2" i="4"/>
  <c r="S48" i="3"/>
  <c r="Q2" i="3"/>
  <c r="R2" i="3"/>
  <c r="S141" i="1"/>
  <c r="S80" i="1"/>
  <c r="S62" i="1"/>
  <c r="S44" i="1"/>
  <c r="S26" i="1"/>
  <c r="S8" i="1"/>
  <c r="S128" i="1"/>
  <c r="S98" i="1"/>
  <c r="S116" i="1"/>
  <c r="S94" i="1"/>
  <c r="S76" i="1"/>
  <c r="S58" i="1"/>
  <c r="S40" i="1"/>
  <c r="S22" i="1"/>
  <c r="S135" i="1"/>
  <c r="S133" i="1"/>
  <c r="S143" i="1"/>
  <c r="S130" i="1"/>
  <c r="S118" i="1"/>
  <c r="S112" i="1"/>
  <c r="S106" i="1"/>
  <c r="S149" i="1"/>
  <c r="S137" i="1"/>
  <c r="S124" i="1"/>
  <c r="Q2" i="1"/>
  <c r="R2" i="1"/>
  <c r="P4" i="8"/>
  <c r="S4" i="8" s="1"/>
  <c r="P6" i="8"/>
  <c r="Q6" i="8" s="1"/>
  <c r="P8" i="8"/>
  <c r="Q8" i="8" s="1"/>
  <c r="R8" i="8"/>
  <c r="P10" i="8"/>
  <c r="R10" i="8" s="1"/>
  <c r="P12" i="8"/>
  <c r="Q12" i="8" s="1"/>
  <c r="S12" i="8"/>
  <c r="P14" i="8"/>
  <c r="P16" i="8"/>
  <c r="R16" i="8" s="1"/>
  <c r="Q16" i="8"/>
  <c r="P18" i="8"/>
  <c r="Q18" i="8" s="1"/>
  <c r="P20" i="8"/>
  <c r="S20" i="8" s="1"/>
  <c r="P22" i="8"/>
  <c r="P24" i="8"/>
  <c r="Q24" i="8" s="1"/>
  <c r="P26" i="8"/>
  <c r="S26" i="8" s="1"/>
  <c r="P28" i="8"/>
  <c r="P30" i="8"/>
  <c r="Q30" i="8" s="1"/>
  <c r="P32" i="8"/>
  <c r="S32" i="8" s="1"/>
  <c r="P34" i="8"/>
  <c r="Q34" i="8" s="1"/>
  <c r="P36" i="8"/>
  <c r="Q36" i="8" s="1"/>
  <c r="P38" i="8"/>
  <c r="P40" i="8"/>
  <c r="Q40" i="8" s="1"/>
  <c r="P42" i="8"/>
  <c r="P44" i="8"/>
  <c r="S44" i="8" s="1"/>
  <c r="P46" i="8"/>
  <c r="Q46" i="8" s="1"/>
  <c r="P48" i="8"/>
  <c r="Q48" i="8" s="1"/>
  <c r="P50" i="8"/>
  <c r="R50" i="8" s="1"/>
  <c r="P52" i="8"/>
  <c r="P54" i="8"/>
  <c r="R54" i="8" s="1"/>
  <c r="P56" i="8"/>
  <c r="R56" i="8" s="1"/>
  <c r="P58" i="8"/>
  <c r="Q58" i="8" s="1"/>
  <c r="P60" i="8"/>
  <c r="Q60" i="8" s="1"/>
  <c r="P62" i="8"/>
  <c r="Q62" i="8" s="1"/>
  <c r="P64" i="8"/>
  <c r="Q64" i="8" s="1"/>
  <c r="P66" i="8"/>
  <c r="P68" i="8"/>
  <c r="Q68" i="8" s="1"/>
  <c r="P70" i="8"/>
  <c r="Q70" i="8" s="1"/>
  <c r="P72" i="8"/>
  <c r="Q72" i="8" s="1"/>
  <c r="P74" i="8"/>
  <c r="R74" i="8" s="1"/>
  <c r="P76" i="8"/>
  <c r="Q76" i="8" s="1"/>
  <c r="P78" i="8"/>
  <c r="P80" i="8"/>
  <c r="Q80" i="8" s="1"/>
  <c r="S80" i="8"/>
  <c r="P82" i="8"/>
  <c r="Q82" i="8" s="1"/>
  <c r="P84" i="8"/>
  <c r="Q84" i="8" s="1"/>
  <c r="P86" i="8"/>
  <c r="Q86" i="8" s="1"/>
  <c r="P88" i="8"/>
  <c r="Q88" i="8" s="1"/>
  <c r="P90" i="8"/>
  <c r="Q90" i="8" s="1"/>
  <c r="P92" i="8"/>
  <c r="R92" i="8" s="1"/>
  <c r="P94" i="8"/>
  <c r="Q94" i="8" s="1"/>
  <c r="P96" i="8"/>
  <c r="Q96" i="8" s="1"/>
  <c r="P98" i="8"/>
  <c r="P100" i="8"/>
  <c r="Q100" i="8" s="1"/>
  <c r="P2" i="8"/>
  <c r="S2" i="8" s="1"/>
  <c r="P4" i="9"/>
  <c r="P6" i="9"/>
  <c r="P8" i="9"/>
  <c r="P10" i="9"/>
  <c r="Q10" i="9" s="1"/>
  <c r="P12" i="9"/>
  <c r="Q12" i="9" s="1"/>
  <c r="P14" i="9"/>
  <c r="P16" i="9"/>
  <c r="P18" i="9"/>
  <c r="Q18" i="9" s="1"/>
  <c r="P20" i="9"/>
  <c r="S20" i="9" s="1"/>
  <c r="P22" i="9"/>
  <c r="P24" i="9"/>
  <c r="Q24" i="9" s="1"/>
  <c r="P26" i="9"/>
  <c r="P28" i="9"/>
  <c r="P30" i="9"/>
  <c r="Q30" i="9" s="1"/>
  <c r="P32" i="9"/>
  <c r="P34" i="9"/>
  <c r="S34" i="9" s="1"/>
  <c r="P36" i="9"/>
  <c r="P38" i="9"/>
  <c r="P40" i="9"/>
  <c r="P42" i="9"/>
  <c r="Q42" i="9" s="1"/>
  <c r="P44" i="9"/>
  <c r="Q44" i="9" s="1"/>
  <c r="P46" i="9"/>
  <c r="P48" i="9"/>
  <c r="Q48" i="9" s="1"/>
  <c r="P50" i="9"/>
  <c r="Q50" i="9" s="1"/>
  <c r="P52" i="9"/>
  <c r="P54" i="9"/>
  <c r="Q54" i="9" s="1"/>
  <c r="P56" i="9"/>
  <c r="P58" i="9"/>
  <c r="Q58" i="9" s="1"/>
  <c r="P60" i="9"/>
  <c r="Q60" i="9" s="1"/>
  <c r="P62" i="9"/>
  <c r="P64" i="9"/>
  <c r="P66" i="9"/>
  <c r="Q66" i="9" s="1"/>
  <c r="P68" i="9"/>
  <c r="S68" i="9" s="1"/>
  <c r="P70" i="9"/>
  <c r="P72" i="9"/>
  <c r="Q72" i="9" s="1"/>
  <c r="P74" i="9"/>
  <c r="P76" i="9"/>
  <c r="Q76" i="9" s="1"/>
  <c r="P78" i="9"/>
  <c r="Q78" i="9" s="1"/>
  <c r="S78" i="9"/>
  <c r="P80" i="9"/>
  <c r="S80" i="9" s="1"/>
  <c r="P82" i="9"/>
  <c r="P84" i="9"/>
  <c r="Q84" i="9" s="1"/>
  <c r="P86" i="9"/>
  <c r="Q86" i="9" s="1"/>
  <c r="P88" i="9"/>
  <c r="S88" i="9" s="1"/>
  <c r="P90" i="9"/>
  <c r="P92" i="9"/>
  <c r="Q92" i="9" s="1"/>
  <c r="P94" i="9"/>
  <c r="P96" i="9"/>
  <c r="P98" i="9"/>
  <c r="Q98" i="9" s="1"/>
  <c r="P100" i="9"/>
  <c r="Q100" i="9" s="1"/>
  <c r="P102" i="9"/>
  <c r="P104" i="9"/>
  <c r="P106" i="9"/>
  <c r="Q106" i="9" s="1"/>
  <c r="P108" i="9"/>
  <c r="Q108" i="9" s="1"/>
  <c r="P110" i="9"/>
  <c r="P112" i="9"/>
  <c r="P114" i="9"/>
  <c r="Q114" i="9" s="1"/>
  <c r="P116" i="9"/>
  <c r="Q116" i="9" s="1"/>
  <c r="P118" i="9"/>
  <c r="Q118" i="9" s="1"/>
  <c r="P120" i="9"/>
  <c r="Q120" i="9" s="1"/>
  <c r="P122" i="9"/>
  <c r="P124" i="9"/>
  <c r="P126" i="9"/>
  <c r="Q126" i="9" s="1"/>
  <c r="P128" i="9"/>
  <c r="P130" i="9"/>
  <c r="Q130" i="9" s="1"/>
  <c r="P132" i="9"/>
  <c r="Q132" i="9" s="1"/>
  <c r="P134" i="9"/>
  <c r="Q134" i="9" s="1"/>
  <c r="P136" i="9"/>
  <c r="Q136" i="9" s="1"/>
  <c r="P138" i="9"/>
  <c r="Q138" i="9" s="1"/>
  <c r="P140" i="9"/>
  <c r="Q140" i="9" s="1"/>
  <c r="P142" i="9"/>
  <c r="Q142" i="9" s="1"/>
  <c r="P144" i="9"/>
  <c r="Q144" i="9" s="1"/>
  <c r="P146" i="9"/>
  <c r="Q146" i="9" s="1"/>
  <c r="P148" i="9"/>
  <c r="P150" i="9"/>
  <c r="Q150" i="9" s="1"/>
  <c r="P152" i="9"/>
  <c r="P154" i="9"/>
  <c r="Q154" i="9" s="1"/>
  <c r="P156" i="9"/>
  <c r="Q156" i="9" s="1"/>
  <c r="P158" i="9"/>
  <c r="P160" i="9"/>
  <c r="P2" i="9"/>
  <c r="S2" i="9" s="1"/>
  <c r="P2" i="10"/>
  <c r="S2" i="10" s="1"/>
  <c r="P2" i="13"/>
  <c r="P2" i="14"/>
  <c r="S2" i="14" s="1"/>
  <c r="P2" i="19"/>
  <c r="S2" i="19" s="1"/>
  <c r="P2" i="18"/>
  <c r="S2" i="18" s="1"/>
  <c r="S2" i="15"/>
  <c r="P2" i="16"/>
  <c r="Q2" i="16" s="1"/>
  <c r="R154" i="5" l="1"/>
  <c r="R155" i="5" s="1"/>
  <c r="P163" i="21"/>
  <c r="P154" i="10"/>
  <c r="S18" i="9"/>
  <c r="Q10" i="8"/>
  <c r="S10" i="8"/>
  <c r="Q120" i="3"/>
  <c r="S162" i="21"/>
  <c r="S24" i="9"/>
  <c r="Q120" i="4"/>
  <c r="S84" i="9"/>
  <c r="S72" i="9"/>
  <c r="S28" i="9"/>
  <c r="S16" i="8"/>
  <c r="S52" i="9"/>
  <c r="S60" i="8"/>
  <c r="S62" i="9"/>
  <c r="Q52" i="9"/>
  <c r="S42" i="9"/>
  <c r="S30" i="9"/>
  <c r="R96" i="8"/>
  <c r="R72" i="8"/>
  <c r="R60" i="8"/>
  <c r="S48" i="8"/>
  <c r="R24" i="8"/>
  <c r="S116" i="9"/>
  <c r="R48" i="8"/>
  <c r="R36" i="8"/>
  <c r="S98" i="9"/>
  <c r="S86" i="9"/>
  <c r="S48" i="9"/>
  <c r="Q8" i="9"/>
  <c r="S66" i="9"/>
  <c r="Q16" i="9"/>
  <c r="S134" i="9"/>
  <c r="Q64" i="9"/>
  <c r="Q32" i="9"/>
  <c r="S14" i="9"/>
  <c r="R86" i="8"/>
  <c r="S40" i="8"/>
  <c r="S140" i="9"/>
  <c r="Q46" i="9"/>
  <c r="S46" i="9"/>
  <c r="Q152" i="9"/>
  <c r="S152" i="9"/>
  <c r="Q82" i="9"/>
  <c r="Q34" i="9"/>
  <c r="Q14" i="8"/>
  <c r="S14" i="8"/>
  <c r="Q90" i="9"/>
  <c r="S90" i="9"/>
  <c r="S44" i="9"/>
  <c r="Q6" i="9"/>
  <c r="S6" i="9"/>
  <c r="Q22" i="8"/>
  <c r="S22" i="8"/>
  <c r="Q124" i="9"/>
  <c r="Q70" i="9"/>
  <c r="Q22" i="9"/>
  <c r="Q4" i="9"/>
  <c r="S4" i="9"/>
  <c r="Q98" i="8"/>
  <c r="S98" i="8"/>
  <c r="Q54" i="8"/>
  <c r="S54" i="8"/>
  <c r="Q40" i="9"/>
  <c r="S40" i="9"/>
  <c r="Q74" i="8"/>
  <c r="S74" i="8"/>
  <c r="Q42" i="8"/>
  <c r="R42" i="8"/>
  <c r="S42" i="8"/>
  <c r="S106" i="9"/>
  <c r="Q68" i="9"/>
  <c r="Q38" i="9"/>
  <c r="S38" i="9"/>
  <c r="Q20" i="9"/>
  <c r="Q28" i="8"/>
  <c r="S28" i="8"/>
  <c r="S58" i="9"/>
  <c r="S10" i="9"/>
  <c r="R162" i="21"/>
  <c r="S146" i="9"/>
  <c r="Q62" i="9"/>
  <c r="S54" i="9"/>
  <c r="Q28" i="9"/>
  <c r="Q14" i="9"/>
  <c r="R90" i="8"/>
  <c r="R80" i="8"/>
  <c r="S34" i="8"/>
  <c r="S8" i="8"/>
  <c r="R12" i="8"/>
  <c r="R6" i="8"/>
  <c r="Q162" i="21"/>
  <c r="Q26" i="9"/>
  <c r="S26" i="9"/>
  <c r="Q80" i="9"/>
  <c r="Q36" i="9"/>
  <c r="S36" i="9"/>
  <c r="Q128" i="9"/>
  <c r="S128" i="9"/>
  <c r="Q158" i="9"/>
  <c r="S158" i="9"/>
  <c r="P153" i="15"/>
  <c r="P163" i="18"/>
  <c r="Q74" i="9"/>
  <c r="S74" i="9"/>
  <c r="Q122" i="9"/>
  <c r="S122" i="9"/>
  <c r="Q110" i="9"/>
  <c r="S110" i="9"/>
  <c r="S64" i="9"/>
  <c r="S16" i="9"/>
  <c r="Q78" i="8"/>
  <c r="R78" i="8"/>
  <c r="S68" i="8"/>
  <c r="Q38" i="8"/>
  <c r="R38" i="8"/>
  <c r="S30" i="8"/>
  <c r="S32" i="9"/>
  <c r="R84" i="8"/>
  <c r="R68" i="8"/>
  <c r="Q52" i="8"/>
  <c r="S52" i="8"/>
  <c r="Q44" i="8"/>
  <c r="R44" i="8"/>
  <c r="S36" i="8"/>
  <c r="R30" i="8"/>
  <c r="Q160" i="9"/>
  <c r="Q148" i="9"/>
  <c r="Q96" i="9"/>
  <c r="S96" i="9"/>
  <c r="Q88" i="9"/>
  <c r="Q92" i="8"/>
  <c r="S92" i="8"/>
  <c r="Q66" i="8"/>
  <c r="R66" i="8"/>
  <c r="S66" i="8"/>
  <c r="Q50" i="8"/>
  <c r="S50" i="8"/>
  <c r="R4" i="8"/>
  <c r="Q4" i="8"/>
  <c r="Q104" i="9"/>
  <c r="S104" i="9"/>
  <c r="Q94" i="9"/>
  <c r="S94" i="9"/>
  <c r="S56" i="9"/>
  <c r="S50" i="9"/>
  <c r="S8" i="9"/>
  <c r="R98" i="8"/>
  <c r="S62" i="8"/>
  <c r="Q56" i="8"/>
  <c r="S56" i="8"/>
  <c r="Q20" i="8"/>
  <c r="R20" i="8"/>
  <c r="R14" i="8"/>
  <c r="Q102" i="9"/>
  <c r="S102" i="9"/>
  <c r="S92" i="9"/>
  <c r="Q56" i="9"/>
  <c r="R62" i="8"/>
  <c r="Q26" i="8"/>
  <c r="R26" i="8"/>
  <c r="S18" i="8"/>
  <c r="Q112" i="9"/>
  <c r="S70" i="9"/>
  <c r="S60" i="9"/>
  <c r="S22" i="9"/>
  <c r="S12" i="9"/>
  <c r="S78" i="8"/>
  <c r="S38" i="8"/>
  <c r="Q32" i="8"/>
  <c r="R32" i="8"/>
  <c r="S24" i="8"/>
  <c r="R18" i="8"/>
  <c r="S82" i="9"/>
  <c r="S76" i="9"/>
  <c r="S86" i="8"/>
  <c r="S72" i="8"/>
  <c r="S6" i="8"/>
  <c r="P158" i="13"/>
  <c r="S96" i="8"/>
  <c r="S90" i="8"/>
  <c r="S84" i="8"/>
  <c r="S100" i="8"/>
  <c r="S94" i="8"/>
  <c r="S88" i="8"/>
  <c r="S82" i="8"/>
  <c r="S76" i="8"/>
  <c r="S70" i="8"/>
  <c r="S64" i="8"/>
  <c r="S58" i="8"/>
  <c r="S46" i="8"/>
  <c r="R100" i="8"/>
  <c r="R94" i="8"/>
  <c r="R88" i="8"/>
  <c r="R82" i="8"/>
  <c r="R76" i="8"/>
  <c r="R70" i="8"/>
  <c r="R64" i="8"/>
  <c r="R58" i="8"/>
  <c r="R52" i="8"/>
  <c r="R46" i="8"/>
  <c r="R40" i="8"/>
  <c r="R34" i="8"/>
  <c r="R28" i="8"/>
  <c r="R22" i="8"/>
  <c r="Q2" i="8"/>
  <c r="R2" i="8"/>
  <c r="S156" i="9"/>
  <c r="S150" i="9"/>
  <c r="S144" i="9"/>
  <c r="S138" i="9"/>
  <c r="S132" i="9"/>
  <c r="S126" i="9"/>
  <c r="S120" i="9"/>
  <c r="S114" i="9"/>
  <c r="S108" i="9"/>
  <c r="S160" i="9"/>
  <c r="S154" i="9"/>
  <c r="S148" i="9"/>
  <c r="S142" i="9"/>
  <c r="S136" i="9"/>
  <c r="S130" i="9"/>
  <c r="S124" i="9"/>
  <c r="S118" i="9"/>
  <c r="S112" i="9"/>
  <c r="S100" i="9"/>
  <c r="Q2" i="9"/>
  <c r="R2" i="9"/>
  <c r="Q2" i="10"/>
  <c r="R2" i="10"/>
  <c r="Q2" i="13"/>
  <c r="R2" i="13"/>
  <c r="Q2" i="14"/>
  <c r="R2" i="14"/>
  <c r="Q2" i="19"/>
  <c r="R2" i="19"/>
  <c r="Q2" i="18"/>
  <c r="R2" i="18"/>
  <c r="Q2" i="15"/>
  <c r="R2" i="16"/>
  <c r="S2" i="16"/>
  <c r="R120" i="3"/>
  <c r="R120" i="4"/>
  <c r="P169" i="17"/>
  <c r="P141" i="19"/>
  <c r="S120" i="3"/>
  <c r="S120" i="4"/>
  <c r="P124" i="8"/>
  <c r="P162" i="9"/>
  <c r="P120" i="4"/>
  <c r="P120" i="3"/>
  <c r="P157" i="14"/>
  <c r="P169" i="16"/>
  <c r="Q154" i="1"/>
  <c r="R154" i="1"/>
  <c r="P154" i="1"/>
  <c r="S154" i="1"/>
  <c r="Q163" i="21" l="1"/>
  <c r="R163" i="21"/>
  <c r="S163" i="21"/>
  <c r="P142" i="19"/>
  <c r="Q157" i="14"/>
  <c r="P158" i="14"/>
  <c r="P159" i="13"/>
  <c r="P155" i="10"/>
  <c r="P163" i="9"/>
  <c r="P125" i="8"/>
  <c r="Q121" i="4"/>
  <c r="P121" i="4"/>
  <c r="S121" i="4"/>
  <c r="R121" i="4"/>
  <c r="Q121" i="3"/>
  <c r="P121" i="3"/>
  <c r="S121" i="3"/>
  <c r="R121" i="3"/>
  <c r="Q155" i="1"/>
  <c r="S155" i="1"/>
  <c r="R155" i="1"/>
  <c r="P155" i="1"/>
  <c r="Q163" i="18"/>
  <c r="P164" i="18"/>
  <c r="P170" i="17"/>
  <c r="Q169" i="17"/>
  <c r="P170" i="16"/>
  <c r="Q153" i="15"/>
  <c r="P154" i="15"/>
  <c r="R169" i="17"/>
  <c r="Q141" i="19"/>
  <c r="Q124" i="8"/>
  <c r="R153" i="15"/>
  <c r="R157" i="14"/>
  <c r="R163" i="18"/>
  <c r="S163" i="18"/>
  <c r="S169" i="17"/>
  <c r="S157" i="14"/>
  <c r="S154" i="10"/>
  <c r="S153" i="15"/>
  <c r="Q162" i="9"/>
  <c r="S158" i="13"/>
  <c r="Q158" i="13"/>
  <c r="R124" i="8"/>
  <c r="S141" i="19"/>
  <c r="Q154" i="10"/>
  <c r="R154" i="10"/>
  <c r="Q169" i="16"/>
  <c r="S124" i="8"/>
  <c r="R158" i="13"/>
  <c r="S162" i="9"/>
  <c r="R162" i="9"/>
  <c r="R141" i="19"/>
  <c r="S169" i="16"/>
  <c r="R169" i="16"/>
  <c r="S142" i="19" l="1"/>
  <c r="R142" i="19"/>
  <c r="Q142" i="19"/>
  <c r="S158" i="14"/>
  <c r="R158" i="14"/>
  <c r="Q158" i="14"/>
  <c r="R159" i="13"/>
  <c r="Q159" i="13"/>
  <c r="S159" i="13"/>
  <c r="S155" i="10"/>
  <c r="R155" i="10"/>
  <c r="Q155" i="10"/>
  <c r="Q163" i="9"/>
  <c r="S163" i="9"/>
  <c r="R163" i="9"/>
  <c r="R125" i="8"/>
  <c r="S125" i="8"/>
  <c r="Q125" i="8"/>
  <c r="S164" i="18"/>
  <c r="R164" i="18"/>
  <c r="Q164" i="18"/>
  <c r="Q170" i="17"/>
  <c r="S170" i="17"/>
  <c r="R170" i="17"/>
  <c r="S170" i="16"/>
  <c r="R170" i="16"/>
  <c r="Q170" i="16"/>
  <c r="Q154" i="15"/>
  <c r="R154" i="15"/>
  <c r="S154" i="15"/>
</calcChain>
</file>

<file path=xl/sharedStrings.xml><?xml version="1.0" encoding="utf-8"?>
<sst xmlns="http://schemas.openxmlformats.org/spreadsheetml/2006/main" count="8633" uniqueCount="29">
  <si>
    <t>Earnings_Date</t>
  </si>
  <si>
    <t>Trading_Day</t>
  </si>
  <si>
    <t>Trading_Date</t>
  </si>
  <si>
    <t>Stock_Close</t>
  </si>
  <si>
    <t>Target_Strike</t>
  </si>
  <si>
    <t>Actual_Strike</t>
  </si>
  <si>
    <t>Direction</t>
  </si>
  <si>
    <t>Option_Type</t>
  </si>
  <si>
    <t>Expiry</t>
  </si>
  <si>
    <t>Open</t>
  </si>
  <si>
    <t>High</t>
  </si>
  <si>
    <t>Low</t>
  </si>
  <si>
    <t>Close</t>
  </si>
  <si>
    <t>Volume</t>
  </si>
  <si>
    <t>Open_Interest</t>
  </si>
  <si>
    <t>OO</t>
  </si>
  <si>
    <t>CC</t>
  </si>
  <si>
    <t>OC</t>
  </si>
  <si>
    <t>CO</t>
  </si>
  <si>
    <t>T-1</t>
  </si>
  <si>
    <t>UP</t>
  </si>
  <si>
    <t>CE</t>
  </si>
  <si>
    <t>T+1</t>
  </si>
  <si>
    <t>DOWN</t>
  </si>
  <si>
    <t>PE</t>
  </si>
  <si>
    <t>-</t>
  </si>
  <si>
    <t>P&amp;L</t>
  </si>
  <si>
    <t>P&amp;l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</si>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</sst>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indexed="8"/>
      <name val="Aptos Narrow"/>
      <family val="2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indexed="5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5"/>
      <color indexed="56"/>
      <name val="Aptos Narrow"/>
      <family val="2"/>
      <scheme val="minor"/>
    </font>
    <font>
      <b/>
      <sz val="13"/>
      <color indexed="56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indexed="52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8"/>
      <color indexed="56"/>
      <name val="Aptos Display"/>
      <family val="2"/>
      <charset val="1"/>
      <scheme val="maj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7" borderId="0" applyNumberFormat="0" applyBorder="0" applyAlignment="0" applyProtection="0"/>
    <xf numFmtId="0" fontId="4" fillId="5" borderId="0" applyNumberFormat="0" applyBorder="0" applyAlignment="0" applyProtection="0"/>
    <xf numFmtId="0" fontId="5" fillId="3" borderId="5" applyNumberFormat="0" applyAlignment="0" applyProtection="0"/>
    <xf numFmtId="0" fontId="6" fillId="22" borderId="6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3" borderId="0" applyNumberFormat="0" applyBorder="0" applyAlignment="0" applyProtection="0"/>
    <xf numFmtId="0" fontId="1" fillId="24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5">
    <xf numFmtId="0" fontId="0" fillId="0" borderId="0" xfId="0"/>
    <xf numFmtId="14" fontId="0" fillId="0" borderId="0" xfId="0" applyNumberFormat="1"/>
    <xf numFmtId="0" fontId="19" fillId="0" borderId="0" xfId="42"/>
    <xf numFmtId="14" fontId="19" fillId="0" borderId="0" xfId="42" applyNumberFormat="1"/>
    <xf numFmtId="11" fontId="19" fillId="0" borderId="0" xfId="42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E20AE941-A202-1942-AF96-967BBA3CE66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C7A5-0E0E-A446-85E5-419E8D9AAF0E}">
  <dimension ref="A1:S155"/>
  <sheetViews>
    <sheetView workbookViewId="0">
      <selection activeCell="A133" sqref="A1:T1048576"/>
    </sheetView>
  </sheetViews>
  <sheetFormatPr baseColWidth="10" defaultColWidth="10.6640625" defaultRowHeight="16" x14ac:dyDescent="0.2"/>
  <cols>
    <col min="2" max="17" width="10.6640625" customWidth="1"/>
    <col min="19" max="19" width="10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">
        <v>42136</v>
      </c>
      <c r="B2" t="s">
        <v>19</v>
      </c>
      <c r="C2" s="1">
        <v>42135</v>
      </c>
      <c r="D2">
        <v>771.65</v>
      </c>
      <c r="E2">
        <v>810</v>
      </c>
      <c r="F2">
        <v>820</v>
      </c>
      <c r="G2" t="s">
        <v>20</v>
      </c>
      <c r="H2" t="s">
        <v>21</v>
      </c>
      <c r="I2" s="1">
        <v>42152</v>
      </c>
      <c r="J2">
        <v>7.4</v>
      </c>
      <c r="K2">
        <v>10</v>
      </c>
      <c r="L2">
        <v>6.6</v>
      </c>
      <c r="M2">
        <v>9.25</v>
      </c>
      <c r="N2">
        <v>106</v>
      </c>
      <c r="O2">
        <v>46000</v>
      </c>
      <c r="P2" s="2">
        <f>IFERROR(J2-J3,0)</f>
        <v>0.40000000000000036</v>
      </c>
      <c r="Q2" s="2">
        <f>IF(P2=0, 0, IFERROR(M2 - M3, 0))</f>
        <v>3.25</v>
      </c>
      <c r="R2" s="2">
        <f>IF(P2=0, 0, IFERROR(J2 - M3, 0))</f>
        <v>1.4000000000000004</v>
      </c>
      <c r="S2" s="2">
        <f>IF(P2=0, 0, IFERROR(M2 - J3, 0))</f>
        <v>2.25</v>
      </c>
    </row>
    <row r="3" spans="1:19" x14ac:dyDescent="0.2">
      <c r="A3" s="1">
        <v>42136</v>
      </c>
      <c r="B3" t="s">
        <v>22</v>
      </c>
      <c r="C3" s="1">
        <v>42137</v>
      </c>
      <c r="D3">
        <v>762.5</v>
      </c>
      <c r="E3">
        <v>810</v>
      </c>
      <c r="F3">
        <v>820</v>
      </c>
      <c r="G3" t="s">
        <v>20</v>
      </c>
      <c r="H3" t="s">
        <v>21</v>
      </c>
      <c r="I3" s="1">
        <v>42152</v>
      </c>
      <c r="J3">
        <v>7</v>
      </c>
      <c r="K3">
        <v>8.25</v>
      </c>
      <c r="L3">
        <v>5.45</v>
      </c>
      <c r="M3">
        <v>6</v>
      </c>
      <c r="N3">
        <v>166</v>
      </c>
      <c r="O3">
        <v>62000</v>
      </c>
    </row>
    <row r="4" spans="1:19" x14ac:dyDescent="0.2">
      <c r="A4" s="1">
        <v>42136</v>
      </c>
      <c r="B4" t="s">
        <v>19</v>
      </c>
      <c r="C4" s="1">
        <v>42135</v>
      </c>
      <c r="D4">
        <v>771.65</v>
      </c>
      <c r="E4">
        <v>733</v>
      </c>
      <c r="F4">
        <v>740</v>
      </c>
      <c r="G4" t="s">
        <v>23</v>
      </c>
      <c r="H4" t="s">
        <v>24</v>
      </c>
      <c r="I4" s="1">
        <v>42152</v>
      </c>
      <c r="J4">
        <v>14.95</v>
      </c>
      <c r="K4">
        <v>15.5</v>
      </c>
      <c r="L4">
        <v>9.4</v>
      </c>
      <c r="M4">
        <v>10.15</v>
      </c>
      <c r="N4">
        <v>77</v>
      </c>
      <c r="O4">
        <v>39000</v>
      </c>
      <c r="P4" s="2">
        <f t="shared" ref="P4" si="0">IFERROR(J4-J5,0)</f>
        <v>4.7999999999999989</v>
      </c>
      <c r="Q4" s="2">
        <f t="shared" ref="Q4" si="1">IF(P4=0, 0, IFERROR(M4 - M5, 0))</f>
        <v>-1.8499999999999996</v>
      </c>
      <c r="R4" s="2">
        <f t="shared" ref="R4" si="2">IF(P4=0, 0, IFERROR(J4 - M5, 0))</f>
        <v>2.9499999999999993</v>
      </c>
      <c r="S4" s="2">
        <f>IF(P4=0, 0, IFERROR(M4 - J5, 0))</f>
        <v>0</v>
      </c>
    </row>
    <row r="5" spans="1:19" x14ac:dyDescent="0.2">
      <c r="A5" s="1">
        <v>42136</v>
      </c>
      <c r="B5" t="s">
        <v>22</v>
      </c>
      <c r="C5" s="1">
        <v>42137</v>
      </c>
      <c r="D5">
        <v>762.5</v>
      </c>
      <c r="E5">
        <v>733</v>
      </c>
      <c r="F5">
        <v>740</v>
      </c>
      <c r="G5" t="s">
        <v>23</v>
      </c>
      <c r="H5" t="s">
        <v>24</v>
      </c>
      <c r="I5" s="1">
        <v>42152</v>
      </c>
      <c r="J5">
        <v>10.15</v>
      </c>
      <c r="K5">
        <v>13.6</v>
      </c>
      <c r="L5">
        <v>9.1999999999999993</v>
      </c>
      <c r="M5">
        <v>12</v>
      </c>
      <c r="N5">
        <v>102</v>
      </c>
      <c r="O5">
        <v>41250</v>
      </c>
    </row>
    <row r="6" spans="1:19" x14ac:dyDescent="0.2">
      <c r="A6" s="1">
        <v>42213</v>
      </c>
      <c r="B6" t="s">
        <v>19</v>
      </c>
      <c r="C6" s="1">
        <v>42212</v>
      </c>
      <c r="D6">
        <v>853.15</v>
      </c>
      <c r="E6">
        <v>896</v>
      </c>
      <c r="F6">
        <v>900</v>
      </c>
      <c r="G6" t="s">
        <v>20</v>
      </c>
      <c r="H6" t="s">
        <v>21</v>
      </c>
      <c r="I6" s="1">
        <v>42243</v>
      </c>
      <c r="J6">
        <v>9.9</v>
      </c>
      <c r="K6">
        <v>14.85</v>
      </c>
      <c r="L6">
        <v>9.9</v>
      </c>
      <c r="M6">
        <v>12.15</v>
      </c>
      <c r="N6">
        <v>66</v>
      </c>
      <c r="O6">
        <v>23000</v>
      </c>
      <c r="P6" s="2">
        <f t="shared" ref="P6" si="3">IFERROR(J6-J7,0)</f>
        <v>1.5999999999999996</v>
      </c>
      <c r="Q6" s="2">
        <f t="shared" ref="Q6" si="4">IF(P6=0, 0, IFERROR(M6 - M7, 0))</f>
        <v>2.1500000000000004</v>
      </c>
      <c r="R6" s="2">
        <f t="shared" ref="R6" si="5">IF(P6=0, 0, IFERROR(J6 - M7, 0))</f>
        <v>-9.9999999999999645E-2</v>
      </c>
      <c r="S6" s="2">
        <f>IF(P6=0, 0, IFERROR(M6 - J7, 0))</f>
        <v>3.8499999999999996</v>
      </c>
    </row>
    <row r="7" spans="1:19" x14ac:dyDescent="0.2">
      <c r="A7" s="1">
        <v>42213</v>
      </c>
      <c r="B7" t="s">
        <v>22</v>
      </c>
      <c r="C7" s="1">
        <v>42214</v>
      </c>
      <c r="D7">
        <v>846.85</v>
      </c>
      <c r="E7">
        <v>896</v>
      </c>
      <c r="F7">
        <v>900</v>
      </c>
      <c r="G7" t="s">
        <v>20</v>
      </c>
      <c r="H7" t="s">
        <v>21</v>
      </c>
      <c r="I7" s="1">
        <v>42243</v>
      </c>
      <c r="J7">
        <v>8.3000000000000007</v>
      </c>
      <c r="K7">
        <v>11</v>
      </c>
      <c r="L7">
        <v>7</v>
      </c>
      <c r="M7">
        <v>10</v>
      </c>
      <c r="N7">
        <v>59</v>
      </c>
      <c r="O7">
        <v>27500</v>
      </c>
    </row>
    <row r="8" spans="1:19" x14ac:dyDescent="0.2">
      <c r="A8" s="1">
        <v>42213</v>
      </c>
      <c r="B8" t="s">
        <v>19</v>
      </c>
      <c r="C8" s="1">
        <v>42212</v>
      </c>
      <c r="D8">
        <v>853.15</v>
      </c>
      <c r="E8">
        <v>810</v>
      </c>
      <c r="F8">
        <v>820</v>
      </c>
      <c r="G8" t="s">
        <v>23</v>
      </c>
      <c r="H8" t="s">
        <v>24</v>
      </c>
      <c r="I8" s="1">
        <v>42243</v>
      </c>
      <c r="J8">
        <v>15.1</v>
      </c>
      <c r="K8">
        <v>15.1</v>
      </c>
      <c r="L8">
        <v>11.5</v>
      </c>
      <c r="M8">
        <v>13.65</v>
      </c>
      <c r="N8">
        <v>16</v>
      </c>
      <c r="O8">
        <v>9500</v>
      </c>
      <c r="P8" s="2">
        <f t="shared" ref="P8" si="6">IFERROR(J8-J9,0)</f>
        <v>-4.5000000000000018</v>
      </c>
      <c r="Q8" s="2">
        <f t="shared" ref="Q8" si="7">IF(P8=0, 0, IFERROR(M8 - M9, 0))</f>
        <v>0.30000000000000071</v>
      </c>
      <c r="R8" s="2">
        <f t="shared" ref="R8" si="8">IF(P8=0, 0, IFERROR(J8 - M9, 0))</f>
        <v>1.75</v>
      </c>
      <c r="S8" s="2">
        <f>IF(P8=0, 0, IFERROR(M8 - J9, 0))</f>
        <v>-5.9500000000000011</v>
      </c>
    </row>
    <row r="9" spans="1:19" x14ac:dyDescent="0.2">
      <c r="A9" s="1">
        <v>42213</v>
      </c>
      <c r="B9" t="s">
        <v>22</v>
      </c>
      <c r="C9" s="1">
        <v>42214</v>
      </c>
      <c r="D9">
        <v>846.85</v>
      </c>
      <c r="E9">
        <v>810</v>
      </c>
      <c r="F9">
        <v>820</v>
      </c>
      <c r="G9" t="s">
        <v>23</v>
      </c>
      <c r="H9" t="s">
        <v>24</v>
      </c>
      <c r="I9" s="1">
        <v>42243</v>
      </c>
      <c r="J9">
        <v>19.600000000000001</v>
      </c>
      <c r="K9">
        <v>20</v>
      </c>
      <c r="L9">
        <v>12</v>
      </c>
      <c r="M9">
        <v>13.35</v>
      </c>
      <c r="N9">
        <v>40</v>
      </c>
      <c r="O9">
        <v>17500</v>
      </c>
    </row>
    <row r="10" spans="1:19" x14ac:dyDescent="0.2">
      <c r="A10" s="1">
        <v>42304</v>
      </c>
      <c r="B10" t="s">
        <v>19</v>
      </c>
      <c r="C10" s="1">
        <v>42303</v>
      </c>
      <c r="D10">
        <v>817.7</v>
      </c>
      <c r="E10">
        <v>859</v>
      </c>
      <c r="F10">
        <v>860</v>
      </c>
      <c r="G10" t="s">
        <v>20</v>
      </c>
      <c r="H10" t="s">
        <v>21</v>
      </c>
      <c r="I10" s="1">
        <v>42334</v>
      </c>
      <c r="J10">
        <v>16.95</v>
      </c>
      <c r="K10">
        <v>20</v>
      </c>
      <c r="L10">
        <v>10.8</v>
      </c>
      <c r="M10">
        <v>12</v>
      </c>
      <c r="N10">
        <v>186</v>
      </c>
      <c r="O10">
        <v>58200</v>
      </c>
      <c r="P10" s="2">
        <f t="shared" ref="P10" si="9">IFERROR(J10-J11,0)</f>
        <v>2.4499999999999993</v>
      </c>
      <c r="Q10" s="2">
        <f t="shared" ref="Q10" si="10">IF(P10=0, 0, IFERROR(M10 - M11, 0))</f>
        <v>-2.4499999999999993</v>
      </c>
      <c r="R10" s="2">
        <f t="shared" ref="R10" si="11">IF(P10=0, 0, IFERROR(J10 - M11, 0))</f>
        <v>2.5</v>
      </c>
      <c r="S10" s="2">
        <f>IF(P10=0, 0, IFERROR(M10 - J11, 0))</f>
        <v>-2.5</v>
      </c>
    </row>
    <row r="11" spans="1:19" x14ac:dyDescent="0.2">
      <c r="A11" s="1">
        <v>42304</v>
      </c>
      <c r="B11" t="s">
        <v>22</v>
      </c>
      <c r="C11" s="1">
        <v>42305</v>
      </c>
      <c r="D11">
        <v>828.35</v>
      </c>
      <c r="E11">
        <v>859</v>
      </c>
      <c r="F11">
        <v>860</v>
      </c>
      <c r="G11" t="s">
        <v>20</v>
      </c>
      <c r="H11" t="s">
        <v>21</v>
      </c>
      <c r="I11" s="1">
        <v>42334</v>
      </c>
      <c r="J11">
        <v>14.5</v>
      </c>
      <c r="K11">
        <v>16.899999999999999</v>
      </c>
      <c r="L11">
        <v>12.95</v>
      </c>
      <c r="M11">
        <v>14.45</v>
      </c>
      <c r="N11">
        <v>73</v>
      </c>
      <c r="O11">
        <v>76200</v>
      </c>
    </row>
    <row r="12" spans="1:19" x14ac:dyDescent="0.2">
      <c r="A12" s="1">
        <v>42304</v>
      </c>
      <c r="B12" t="s">
        <v>19</v>
      </c>
      <c r="C12" s="1">
        <v>42303</v>
      </c>
      <c r="D12">
        <v>817.7</v>
      </c>
      <c r="E12">
        <v>777</v>
      </c>
      <c r="F12">
        <v>780</v>
      </c>
      <c r="G12" t="s">
        <v>23</v>
      </c>
      <c r="H12" t="s">
        <v>24</v>
      </c>
      <c r="I12" s="1">
        <v>42334</v>
      </c>
      <c r="J12">
        <v>12.75</v>
      </c>
      <c r="K12">
        <v>13.5</v>
      </c>
      <c r="L12">
        <v>10</v>
      </c>
      <c r="M12">
        <v>12.75</v>
      </c>
      <c r="N12">
        <v>42</v>
      </c>
      <c r="O12">
        <v>18600</v>
      </c>
      <c r="P12" s="2">
        <f t="shared" ref="P12" si="12">IFERROR(J12-J13,0)</f>
        <v>6.85</v>
      </c>
      <c r="Q12" s="2">
        <f t="shared" ref="Q12" si="13">IF(P12=0, 0, IFERROR(M12 - M13, 0))</f>
        <v>6.2</v>
      </c>
      <c r="R12" s="2">
        <f t="shared" ref="R12" si="14">IF(P12=0, 0, IFERROR(J12 - M13, 0))</f>
        <v>6.2</v>
      </c>
      <c r="S12" s="2">
        <f>IF(P12=0, 0, IFERROR(M12 - J13, 0))</f>
        <v>6.85</v>
      </c>
    </row>
    <row r="13" spans="1:19" x14ac:dyDescent="0.2">
      <c r="A13" s="1">
        <v>42304</v>
      </c>
      <c r="B13" t="s">
        <v>22</v>
      </c>
      <c r="C13" s="1">
        <v>42305</v>
      </c>
      <c r="D13">
        <v>828.35</v>
      </c>
      <c r="E13">
        <v>777</v>
      </c>
      <c r="F13">
        <v>780</v>
      </c>
      <c r="G13" t="s">
        <v>23</v>
      </c>
      <c r="H13" t="s">
        <v>24</v>
      </c>
      <c r="I13" s="1">
        <v>42334</v>
      </c>
      <c r="J13">
        <v>5.9</v>
      </c>
      <c r="K13">
        <v>7.9</v>
      </c>
      <c r="L13">
        <v>5.85</v>
      </c>
      <c r="M13">
        <v>6.55</v>
      </c>
      <c r="N13">
        <v>16</v>
      </c>
      <c r="O13">
        <v>21000</v>
      </c>
    </row>
    <row r="14" spans="1:19" x14ac:dyDescent="0.2">
      <c r="A14" s="1">
        <v>42397</v>
      </c>
      <c r="B14" t="s">
        <v>19</v>
      </c>
      <c r="C14" s="1">
        <v>42396</v>
      </c>
      <c r="D14">
        <v>858.55</v>
      </c>
      <c r="E14">
        <v>901</v>
      </c>
      <c r="F14">
        <v>920</v>
      </c>
      <c r="G14" t="s">
        <v>20</v>
      </c>
      <c r="H14" t="s">
        <v>21</v>
      </c>
      <c r="I14" s="1">
        <v>42425</v>
      </c>
      <c r="J14">
        <v>11</v>
      </c>
      <c r="K14">
        <v>11</v>
      </c>
      <c r="L14">
        <v>7.5</v>
      </c>
      <c r="M14">
        <v>7.5</v>
      </c>
      <c r="N14">
        <v>14</v>
      </c>
      <c r="O14">
        <v>7800</v>
      </c>
      <c r="P14" s="2">
        <f t="shared" ref="P14" si="15">IFERROR(J14-J15,0)</f>
        <v>2.1500000000000004</v>
      </c>
      <c r="Q14" s="2">
        <f t="shared" ref="Q14" si="16">IF(P14=0, 0, IFERROR(M14 - M15, 0))</f>
        <v>-0.25</v>
      </c>
      <c r="R14" s="2">
        <f t="shared" ref="R14" si="17">IF(P14=0, 0, IFERROR(J14 - M15, 0))</f>
        <v>3.25</v>
      </c>
      <c r="S14" s="2">
        <f>IF(P14=0, 0, IFERROR(M14 - J15, 0))</f>
        <v>-1.3499999999999996</v>
      </c>
    </row>
    <row r="15" spans="1:19" x14ac:dyDescent="0.2">
      <c r="A15" s="1">
        <v>42397</v>
      </c>
      <c r="B15" t="s">
        <v>22</v>
      </c>
      <c r="C15" s="1">
        <v>42398</v>
      </c>
      <c r="D15">
        <v>869.9</v>
      </c>
      <c r="E15">
        <v>901</v>
      </c>
      <c r="F15">
        <v>920</v>
      </c>
      <c r="G15" t="s">
        <v>20</v>
      </c>
      <c r="H15" t="s">
        <v>21</v>
      </c>
      <c r="I15" s="1">
        <v>42425</v>
      </c>
      <c r="J15">
        <v>8.85</v>
      </c>
      <c r="K15">
        <v>8.85</v>
      </c>
      <c r="L15">
        <v>6.2</v>
      </c>
      <c r="M15">
        <v>7.75</v>
      </c>
      <c r="N15">
        <v>64</v>
      </c>
      <c r="O15">
        <v>27000</v>
      </c>
    </row>
    <row r="16" spans="1:19" x14ac:dyDescent="0.2">
      <c r="A16" s="1">
        <v>42397</v>
      </c>
      <c r="B16" t="s">
        <v>19</v>
      </c>
      <c r="C16" s="1">
        <v>42396</v>
      </c>
      <c r="D16">
        <v>858.55</v>
      </c>
      <c r="E16">
        <v>816</v>
      </c>
      <c r="F16">
        <v>820</v>
      </c>
      <c r="G16" t="s">
        <v>23</v>
      </c>
      <c r="H16" t="s">
        <v>24</v>
      </c>
      <c r="I16" s="1">
        <v>42425</v>
      </c>
      <c r="J16">
        <v>7.5</v>
      </c>
      <c r="K16">
        <v>10.199999999999999</v>
      </c>
      <c r="L16">
        <v>7.5</v>
      </c>
      <c r="M16">
        <v>10.199999999999999</v>
      </c>
      <c r="N16">
        <v>7</v>
      </c>
      <c r="O16">
        <v>3600</v>
      </c>
      <c r="P16" s="2">
        <f t="shared" ref="P16" si="18">IFERROR(J16-J17,0)</f>
        <v>-1</v>
      </c>
      <c r="Q16" s="2">
        <f t="shared" ref="Q16" si="19">IF(P16=0, 0, IFERROR(M16 - M17, 0))</f>
        <v>3.4999999999999991</v>
      </c>
      <c r="R16" s="2">
        <f t="shared" ref="R16" si="20">IF(P16=0, 0, IFERROR(J16 - M17, 0))</f>
        <v>0.79999999999999982</v>
      </c>
      <c r="S16" s="2">
        <f>IF(P16=0, 0, IFERROR(M16 - J17, 0))</f>
        <v>1.6999999999999993</v>
      </c>
    </row>
    <row r="17" spans="1:19" x14ac:dyDescent="0.2">
      <c r="A17" s="1">
        <v>42397</v>
      </c>
      <c r="B17" t="s">
        <v>22</v>
      </c>
      <c r="C17" s="1">
        <v>42398</v>
      </c>
      <c r="D17">
        <v>869.9</v>
      </c>
      <c r="E17">
        <v>816</v>
      </c>
      <c r="F17">
        <v>820</v>
      </c>
      <c r="G17" t="s">
        <v>23</v>
      </c>
      <c r="H17" t="s">
        <v>24</v>
      </c>
      <c r="I17" s="1">
        <v>42425</v>
      </c>
      <c r="J17">
        <v>8.5</v>
      </c>
      <c r="K17">
        <v>8.5</v>
      </c>
      <c r="L17">
        <v>6.55</v>
      </c>
      <c r="M17">
        <v>6.7</v>
      </c>
      <c r="N17">
        <v>35</v>
      </c>
      <c r="O17">
        <v>13200</v>
      </c>
    </row>
    <row r="18" spans="1:19" x14ac:dyDescent="0.2">
      <c r="A18" s="1">
        <v>42500</v>
      </c>
      <c r="B18" t="s">
        <v>19</v>
      </c>
      <c r="C18" s="1">
        <v>42499</v>
      </c>
      <c r="D18">
        <v>906.6</v>
      </c>
      <c r="E18">
        <v>952</v>
      </c>
      <c r="F18">
        <v>960</v>
      </c>
      <c r="G18" t="s">
        <v>20</v>
      </c>
      <c r="H18" t="s">
        <v>21</v>
      </c>
      <c r="I18" s="1">
        <v>42516</v>
      </c>
      <c r="J18">
        <v>5.3</v>
      </c>
      <c r="K18">
        <v>9.9</v>
      </c>
      <c r="L18">
        <v>5.3</v>
      </c>
      <c r="M18">
        <v>7.65</v>
      </c>
      <c r="N18">
        <v>203</v>
      </c>
      <c r="O18">
        <v>108000</v>
      </c>
      <c r="P18" s="2">
        <f t="shared" ref="P18" si="21">IFERROR(J18-J19,0)</f>
        <v>-0.20000000000000018</v>
      </c>
      <c r="Q18" s="2">
        <f t="shared" ref="Q18" si="22">IF(P18=0, 0, IFERROR(M18 - M19, 0))</f>
        <v>2.1500000000000004</v>
      </c>
      <c r="R18" s="2">
        <f t="shared" ref="R18" si="23">IF(P18=0, 0, IFERROR(J18 - M19, 0))</f>
        <v>-0.20000000000000018</v>
      </c>
      <c r="S18" s="2">
        <f>IF(P18=0, 0, IFERROR(M18 - J19, 0))</f>
        <v>2.1500000000000004</v>
      </c>
    </row>
    <row r="19" spans="1:19" x14ac:dyDescent="0.2">
      <c r="A19" s="1">
        <v>42500</v>
      </c>
      <c r="B19" t="s">
        <v>22</v>
      </c>
      <c r="C19" s="1">
        <v>42501</v>
      </c>
      <c r="D19">
        <v>907.85</v>
      </c>
      <c r="E19">
        <v>952</v>
      </c>
      <c r="F19">
        <v>960</v>
      </c>
      <c r="G19" t="s">
        <v>20</v>
      </c>
      <c r="H19" t="s">
        <v>21</v>
      </c>
      <c r="I19" s="1">
        <v>42516</v>
      </c>
      <c r="J19">
        <v>5.5</v>
      </c>
      <c r="K19">
        <v>7.75</v>
      </c>
      <c r="L19">
        <v>3.75</v>
      </c>
      <c r="M19">
        <v>5.5</v>
      </c>
      <c r="N19">
        <v>844</v>
      </c>
      <c r="O19">
        <v>231600</v>
      </c>
    </row>
    <row r="20" spans="1:19" x14ac:dyDescent="0.2">
      <c r="A20" s="1">
        <v>42500</v>
      </c>
      <c r="B20" t="s">
        <v>19</v>
      </c>
      <c r="C20" s="1">
        <v>42499</v>
      </c>
      <c r="D20">
        <v>906.6</v>
      </c>
      <c r="E20">
        <v>861</v>
      </c>
      <c r="F20">
        <v>860</v>
      </c>
      <c r="G20" t="s">
        <v>23</v>
      </c>
      <c r="H20" t="s">
        <v>24</v>
      </c>
      <c r="I20" s="1">
        <v>42516</v>
      </c>
      <c r="J20">
        <v>9.85</v>
      </c>
      <c r="K20">
        <v>10.35</v>
      </c>
      <c r="L20">
        <v>6.3</v>
      </c>
      <c r="M20">
        <v>7.5</v>
      </c>
      <c r="N20">
        <v>174</v>
      </c>
      <c r="O20">
        <v>78600</v>
      </c>
      <c r="P20" s="2">
        <f t="shared" ref="P20" si="24">IFERROR(J20-J21,0)</f>
        <v>-0.70000000000000107</v>
      </c>
      <c r="Q20" s="2">
        <f t="shared" ref="Q20" si="25">IF(P20=0, 0, IFERROR(M20 - M21, 0))</f>
        <v>1.75</v>
      </c>
      <c r="R20" s="2">
        <f t="shared" ref="R20" si="26">IF(P20=0, 0, IFERROR(J20 - M21, 0))</f>
        <v>4.0999999999999996</v>
      </c>
      <c r="S20" s="2">
        <f>IF(P20=0, 0, IFERROR(M20 - J21, 0))</f>
        <v>-3.0500000000000007</v>
      </c>
    </row>
    <row r="21" spans="1:19" x14ac:dyDescent="0.2">
      <c r="A21" s="1">
        <v>42500</v>
      </c>
      <c r="B21" t="s">
        <v>22</v>
      </c>
      <c r="C21" s="1">
        <v>42501</v>
      </c>
      <c r="D21">
        <v>907.85</v>
      </c>
      <c r="E21">
        <v>861</v>
      </c>
      <c r="F21">
        <v>860</v>
      </c>
      <c r="G21" t="s">
        <v>23</v>
      </c>
      <c r="H21" t="s">
        <v>24</v>
      </c>
      <c r="I21" s="1">
        <v>42516</v>
      </c>
      <c r="J21">
        <v>10.55</v>
      </c>
      <c r="K21">
        <v>10.55</v>
      </c>
      <c r="L21">
        <v>3.3</v>
      </c>
      <c r="M21">
        <v>5.75</v>
      </c>
      <c r="N21">
        <v>751</v>
      </c>
      <c r="O21">
        <v>163800</v>
      </c>
    </row>
    <row r="22" spans="1:19" x14ac:dyDescent="0.2">
      <c r="A22" s="1">
        <v>42577</v>
      </c>
      <c r="B22" t="s">
        <v>19</v>
      </c>
      <c r="C22" s="1">
        <v>42576</v>
      </c>
      <c r="D22">
        <v>1070.6500000000001</v>
      </c>
      <c r="E22">
        <v>1124</v>
      </c>
      <c r="F22">
        <v>1140</v>
      </c>
      <c r="G22" t="s">
        <v>20</v>
      </c>
      <c r="H22" t="s">
        <v>21</v>
      </c>
      <c r="I22" s="1">
        <v>42607</v>
      </c>
      <c r="J22" t="s">
        <v>25</v>
      </c>
      <c r="K22" t="s">
        <v>25</v>
      </c>
      <c r="L22" t="s">
        <v>25</v>
      </c>
      <c r="M22">
        <v>7.5</v>
      </c>
      <c r="N22" t="s">
        <v>25</v>
      </c>
      <c r="O22">
        <v>3600</v>
      </c>
      <c r="P22" s="2">
        <f t="shared" ref="P22" si="27">IFERROR(J22-J23,0)</f>
        <v>0</v>
      </c>
      <c r="Q22" s="2">
        <f t="shared" ref="Q22" si="28">IF(P22=0, 0, IFERROR(M22 - M23, 0))</f>
        <v>0</v>
      </c>
      <c r="R22" s="2">
        <f t="shared" ref="R22" si="29">IF(P22=0, 0, IFERROR(J22 - M23, 0))</f>
        <v>0</v>
      </c>
      <c r="S22" s="2">
        <f>IF(P22=0, 0, IFERROR(M22 - J23, 0))</f>
        <v>0</v>
      </c>
    </row>
    <row r="23" spans="1:19" x14ac:dyDescent="0.2">
      <c r="A23" s="1">
        <v>42577</v>
      </c>
      <c r="B23" t="s">
        <v>22</v>
      </c>
      <c r="C23" s="1">
        <v>42578</v>
      </c>
      <c r="D23">
        <v>1061.8</v>
      </c>
      <c r="E23">
        <v>1124</v>
      </c>
      <c r="F23">
        <v>1140</v>
      </c>
      <c r="G23" t="s">
        <v>20</v>
      </c>
      <c r="H23" t="s">
        <v>21</v>
      </c>
      <c r="I23" s="1">
        <v>42607</v>
      </c>
      <c r="J23">
        <v>9.75</v>
      </c>
      <c r="K23">
        <v>12</v>
      </c>
      <c r="L23">
        <v>8.4499999999999993</v>
      </c>
      <c r="M23">
        <v>11.65</v>
      </c>
      <c r="N23">
        <v>17</v>
      </c>
      <c r="O23">
        <v>17400</v>
      </c>
    </row>
    <row r="24" spans="1:19" x14ac:dyDescent="0.2">
      <c r="A24" s="1">
        <v>42577</v>
      </c>
      <c r="B24" t="s">
        <v>19</v>
      </c>
      <c r="C24" s="1">
        <v>42576</v>
      </c>
      <c r="D24">
        <v>1070.6500000000001</v>
      </c>
      <c r="E24">
        <v>1017</v>
      </c>
      <c r="F24">
        <v>1020</v>
      </c>
      <c r="G24" t="s">
        <v>23</v>
      </c>
      <c r="H24" t="s">
        <v>24</v>
      </c>
      <c r="I24" s="1">
        <v>42607</v>
      </c>
      <c r="J24">
        <v>15</v>
      </c>
      <c r="K24">
        <v>15</v>
      </c>
      <c r="L24">
        <v>9.9499999999999993</v>
      </c>
      <c r="M24">
        <v>10.1</v>
      </c>
      <c r="N24">
        <v>6</v>
      </c>
      <c r="O24">
        <v>3600</v>
      </c>
      <c r="P24" s="2">
        <f t="shared" ref="P24" si="30">IFERROR(J24-J25,0)</f>
        <v>5.3000000000000007</v>
      </c>
      <c r="Q24" s="2">
        <f t="shared" ref="Q24" si="31">IF(P24=0, 0, IFERROR(M24 - M25, 0))</f>
        <v>-2.75</v>
      </c>
      <c r="R24" s="2">
        <f t="shared" ref="R24" si="32">IF(P24=0, 0, IFERROR(J24 - M25, 0))</f>
        <v>2.1500000000000004</v>
      </c>
      <c r="S24" s="2">
        <f>IF(P24=0, 0, IFERROR(M24 - J25, 0))</f>
        <v>0.40000000000000036</v>
      </c>
    </row>
    <row r="25" spans="1:19" x14ac:dyDescent="0.2">
      <c r="A25" s="1">
        <v>42577</v>
      </c>
      <c r="B25" t="s">
        <v>22</v>
      </c>
      <c r="C25" s="1">
        <v>42578</v>
      </c>
      <c r="D25">
        <v>1061.8</v>
      </c>
      <c r="E25">
        <v>1017</v>
      </c>
      <c r="F25">
        <v>1020</v>
      </c>
      <c r="G25" t="s">
        <v>23</v>
      </c>
      <c r="H25" t="s">
        <v>24</v>
      </c>
      <c r="I25" s="1">
        <v>42607</v>
      </c>
      <c r="J25">
        <v>9.6999999999999993</v>
      </c>
      <c r="K25">
        <v>14.9</v>
      </c>
      <c r="L25">
        <v>9.6999999999999993</v>
      </c>
      <c r="M25">
        <v>12.85</v>
      </c>
      <c r="N25">
        <v>17</v>
      </c>
      <c r="O25">
        <v>7200</v>
      </c>
    </row>
    <row r="26" spans="1:19" x14ac:dyDescent="0.2">
      <c r="A26" s="1">
        <v>42668</v>
      </c>
      <c r="B26" t="s">
        <v>19</v>
      </c>
      <c r="C26" s="1">
        <v>42667</v>
      </c>
      <c r="D26">
        <v>1127.5</v>
      </c>
      <c r="E26">
        <v>1184</v>
      </c>
      <c r="F26">
        <v>1200</v>
      </c>
      <c r="G26" t="s">
        <v>20</v>
      </c>
      <c r="H26" t="s">
        <v>21</v>
      </c>
      <c r="I26" s="1">
        <v>42698</v>
      </c>
      <c r="J26">
        <v>15.05</v>
      </c>
      <c r="K26">
        <v>15.15</v>
      </c>
      <c r="L26">
        <v>11.9</v>
      </c>
      <c r="M26">
        <v>12.4</v>
      </c>
      <c r="N26">
        <v>41</v>
      </c>
      <c r="O26">
        <v>24000</v>
      </c>
      <c r="P26" s="2">
        <f t="shared" ref="P26" si="33">IFERROR(J26-J27,0)</f>
        <v>0.55000000000000071</v>
      </c>
      <c r="Q26" s="2">
        <f t="shared" ref="Q26" si="34">IF(P26=0, 0, IFERROR(M26 - M27, 0))</f>
        <v>4</v>
      </c>
      <c r="R26" s="2">
        <f t="shared" ref="R26" si="35">IF(P26=0, 0, IFERROR(J26 - M27, 0))</f>
        <v>6.65</v>
      </c>
      <c r="S26" s="2">
        <f>IF(P26=0, 0, IFERROR(M26 - J27, 0))</f>
        <v>-2.0999999999999996</v>
      </c>
    </row>
    <row r="27" spans="1:19" x14ac:dyDescent="0.2">
      <c r="A27" s="1">
        <v>42668</v>
      </c>
      <c r="B27" t="s">
        <v>22</v>
      </c>
      <c r="C27" s="1">
        <v>42669</v>
      </c>
      <c r="D27">
        <v>1123.0999999999999</v>
      </c>
      <c r="E27">
        <v>1184</v>
      </c>
      <c r="F27">
        <v>1200</v>
      </c>
      <c r="G27" t="s">
        <v>20</v>
      </c>
      <c r="H27" t="s">
        <v>21</v>
      </c>
      <c r="I27" s="1">
        <v>42698</v>
      </c>
      <c r="J27">
        <v>14.5</v>
      </c>
      <c r="K27">
        <v>14.5</v>
      </c>
      <c r="L27">
        <v>7.85</v>
      </c>
      <c r="M27">
        <v>8.4</v>
      </c>
      <c r="N27">
        <v>87</v>
      </c>
      <c r="O27">
        <v>48600</v>
      </c>
    </row>
    <row r="28" spans="1:19" x14ac:dyDescent="0.2">
      <c r="A28" s="1">
        <v>42668</v>
      </c>
      <c r="B28" t="s">
        <v>19</v>
      </c>
      <c r="C28" s="1">
        <v>42667</v>
      </c>
      <c r="D28">
        <v>1127.5</v>
      </c>
      <c r="E28">
        <v>1071</v>
      </c>
      <c r="F28">
        <v>1080</v>
      </c>
      <c r="G28" t="s">
        <v>23</v>
      </c>
      <c r="H28" t="s">
        <v>24</v>
      </c>
      <c r="I28" s="1">
        <v>42698</v>
      </c>
      <c r="J28">
        <v>9.85</v>
      </c>
      <c r="K28">
        <v>9.85</v>
      </c>
      <c r="L28">
        <v>9.85</v>
      </c>
      <c r="M28">
        <v>9.85</v>
      </c>
      <c r="N28">
        <v>1</v>
      </c>
      <c r="O28">
        <v>600</v>
      </c>
      <c r="P28" s="2">
        <f t="shared" ref="P28" si="36">IFERROR(J28-J29,0)</f>
        <v>-2.3499999999999996</v>
      </c>
      <c r="Q28" s="2">
        <f t="shared" ref="Q28" si="37">IF(P28=0, 0, IFERROR(M28 - M29, 0))</f>
        <v>-5.0000000000000711E-2</v>
      </c>
      <c r="R28" s="2">
        <f t="shared" ref="R28" si="38">IF(P28=0, 0, IFERROR(J28 - M29, 0))</f>
        <v>-5.0000000000000711E-2</v>
      </c>
      <c r="S28" s="2">
        <f>IF(P28=0, 0, IFERROR(M28 - J29, 0))</f>
        <v>-2.3499999999999996</v>
      </c>
    </row>
    <row r="29" spans="1:19" x14ac:dyDescent="0.2">
      <c r="A29" s="1">
        <v>42668</v>
      </c>
      <c r="B29" t="s">
        <v>22</v>
      </c>
      <c r="C29" s="1">
        <v>42669</v>
      </c>
      <c r="D29">
        <v>1123.0999999999999</v>
      </c>
      <c r="E29">
        <v>1071</v>
      </c>
      <c r="F29">
        <v>1080</v>
      </c>
      <c r="G29" t="s">
        <v>23</v>
      </c>
      <c r="H29" t="s">
        <v>24</v>
      </c>
      <c r="I29" s="1">
        <v>42698</v>
      </c>
      <c r="J29">
        <v>12.2</v>
      </c>
      <c r="K29">
        <v>12.2</v>
      </c>
      <c r="L29">
        <v>9.75</v>
      </c>
      <c r="M29">
        <v>9.9</v>
      </c>
      <c r="N29">
        <v>6</v>
      </c>
      <c r="O29">
        <v>4200</v>
      </c>
    </row>
    <row r="30" spans="1:19" x14ac:dyDescent="0.2">
      <c r="A30" s="1">
        <v>42759</v>
      </c>
      <c r="B30" t="s">
        <v>19</v>
      </c>
      <c r="C30" s="1">
        <v>42758</v>
      </c>
      <c r="D30">
        <v>964.7</v>
      </c>
      <c r="E30">
        <v>1013</v>
      </c>
      <c r="F30">
        <v>1020</v>
      </c>
      <c r="G30" t="s">
        <v>20</v>
      </c>
      <c r="H30" t="s">
        <v>21</v>
      </c>
      <c r="I30" s="1">
        <v>42789</v>
      </c>
      <c r="J30">
        <v>11.1</v>
      </c>
      <c r="K30">
        <v>12.45</v>
      </c>
      <c r="L30">
        <v>10.3</v>
      </c>
      <c r="M30">
        <v>12.2</v>
      </c>
      <c r="N30">
        <v>8</v>
      </c>
      <c r="O30">
        <v>4800</v>
      </c>
      <c r="P30" s="2">
        <f t="shared" ref="P30" si="39">IFERROR(J30-J31,0)</f>
        <v>-1.25</v>
      </c>
      <c r="Q30" s="2">
        <f t="shared" ref="Q30" si="40">IF(P30=0, 0, IFERROR(M30 - M31, 0))</f>
        <v>1.8499999999999996</v>
      </c>
      <c r="R30" s="2">
        <f t="shared" ref="R30" si="41">IF(P30=0, 0, IFERROR(J30 - M31, 0))</f>
        <v>0.75</v>
      </c>
      <c r="S30" s="2">
        <f>IF(P30=0, 0, IFERROR(M30 - J31, 0))</f>
        <v>-0.15000000000000036</v>
      </c>
    </row>
    <row r="31" spans="1:19" x14ac:dyDescent="0.2">
      <c r="A31" s="1">
        <v>42759</v>
      </c>
      <c r="B31" t="s">
        <v>22</v>
      </c>
      <c r="C31" s="1">
        <v>42760</v>
      </c>
      <c r="D31">
        <v>977.7</v>
      </c>
      <c r="E31">
        <v>1013</v>
      </c>
      <c r="F31">
        <v>1020</v>
      </c>
      <c r="G31" t="s">
        <v>20</v>
      </c>
      <c r="H31" t="s">
        <v>21</v>
      </c>
      <c r="I31" s="1">
        <v>42789</v>
      </c>
      <c r="J31">
        <v>12.35</v>
      </c>
      <c r="K31">
        <v>13.65</v>
      </c>
      <c r="L31">
        <v>10.35</v>
      </c>
      <c r="M31">
        <v>10.35</v>
      </c>
      <c r="N31">
        <v>35</v>
      </c>
      <c r="O31">
        <v>19800</v>
      </c>
    </row>
    <row r="32" spans="1:19" x14ac:dyDescent="0.2">
      <c r="A32" s="1">
        <v>42759</v>
      </c>
      <c r="B32" t="s">
        <v>19</v>
      </c>
      <c r="C32" s="1">
        <v>42758</v>
      </c>
      <c r="D32">
        <v>964.7</v>
      </c>
      <c r="E32">
        <v>916</v>
      </c>
      <c r="F32">
        <v>920</v>
      </c>
      <c r="G32" t="s">
        <v>23</v>
      </c>
      <c r="H32" t="s">
        <v>24</v>
      </c>
      <c r="I32" s="1">
        <v>42789</v>
      </c>
      <c r="J32">
        <v>11</v>
      </c>
      <c r="K32">
        <v>13.1</v>
      </c>
      <c r="L32">
        <v>11</v>
      </c>
      <c r="M32">
        <v>12.45</v>
      </c>
      <c r="N32">
        <v>20</v>
      </c>
      <c r="O32">
        <v>7200</v>
      </c>
      <c r="P32" s="2">
        <f t="shared" ref="P32" si="42">IFERROR(J32-J33,0)</f>
        <v>4.75</v>
      </c>
      <c r="Q32" s="2">
        <f t="shared" ref="Q32" si="43">IF(P32=0, 0, IFERROR(M32 - M33, 0))</f>
        <v>6.1499999999999995</v>
      </c>
      <c r="R32" s="2">
        <f t="shared" ref="R32" si="44">IF(P32=0, 0, IFERROR(J32 - M33, 0))</f>
        <v>4.7</v>
      </c>
      <c r="S32" s="2">
        <f>IF(P32=0, 0, IFERROR(M32 - J33, 0))</f>
        <v>6.1999999999999993</v>
      </c>
    </row>
    <row r="33" spans="1:19" x14ac:dyDescent="0.2">
      <c r="A33" s="1">
        <v>42759</v>
      </c>
      <c r="B33" t="s">
        <v>22</v>
      </c>
      <c r="C33" s="1">
        <v>42760</v>
      </c>
      <c r="D33">
        <v>977.7</v>
      </c>
      <c r="E33">
        <v>916</v>
      </c>
      <c r="F33">
        <v>920</v>
      </c>
      <c r="G33" t="s">
        <v>23</v>
      </c>
      <c r="H33" t="s">
        <v>24</v>
      </c>
      <c r="I33" s="1">
        <v>42789</v>
      </c>
      <c r="J33">
        <v>6.25</v>
      </c>
      <c r="K33">
        <v>7.45</v>
      </c>
      <c r="L33">
        <v>5.7</v>
      </c>
      <c r="M33">
        <v>6.3</v>
      </c>
      <c r="N33">
        <v>17</v>
      </c>
      <c r="O33">
        <v>9000</v>
      </c>
    </row>
    <row r="34" spans="1:19" x14ac:dyDescent="0.2">
      <c r="A34" s="1">
        <v>42864</v>
      </c>
      <c r="B34" t="s">
        <v>19</v>
      </c>
      <c r="C34" s="1">
        <v>42863</v>
      </c>
      <c r="D34">
        <v>1167.3499999999999</v>
      </c>
      <c r="E34">
        <v>1226</v>
      </c>
      <c r="F34">
        <v>1240</v>
      </c>
      <c r="G34" t="s">
        <v>20</v>
      </c>
      <c r="H34" t="s">
        <v>21</v>
      </c>
      <c r="I34" s="1">
        <v>42880</v>
      </c>
      <c r="J34">
        <v>3.3</v>
      </c>
      <c r="K34">
        <v>5</v>
      </c>
      <c r="L34">
        <v>3.3</v>
      </c>
      <c r="M34">
        <v>4.6500000000000004</v>
      </c>
      <c r="N34">
        <v>8</v>
      </c>
      <c r="O34">
        <v>5400</v>
      </c>
      <c r="P34" s="2">
        <f t="shared" ref="P34" si="45">IFERROR(J34-J35,0)</f>
        <v>-1.7000000000000002</v>
      </c>
      <c r="Q34" s="2">
        <f t="shared" ref="Q34" si="46">IF(P34=0, 0, IFERROR(M34 - M35, 0))</f>
        <v>-1</v>
      </c>
      <c r="R34" s="2">
        <f t="shared" ref="R34" si="47">IF(P34=0, 0, IFERROR(J34 - M35, 0))</f>
        <v>-2.3500000000000005</v>
      </c>
      <c r="S34" s="2">
        <f>IF(P34=0, 0, IFERROR(M34 - J35, 0))</f>
        <v>-0.34999999999999964</v>
      </c>
    </row>
    <row r="35" spans="1:19" x14ac:dyDescent="0.2">
      <c r="A35" s="1">
        <v>42864</v>
      </c>
      <c r="B35" t="s">
        <v>22</v>
      </c>
      <c r="C35" s="1">
        <v>42865</v>
      </c>
      <c r="D35">
        <v>1158.3</v>
      </c>
      <c r="E35">
        <v>1226</v>
      </c>
      <c r="F35">
        <v>1240</v>
      </c>
      <c r="G35" t="s">
        <v>20</v>
      </c>
      <c r="H35" t="s">
        <v>21</v>
      </c>
      <c r="I35" s="1">
        <v>42880</v>
      </c>
      <c r="J35">
        <v>5</v>
      </c>
      <c r="K35">
        <v>8.0500000000000007</v>
      </c>
      <c r="L35">
        <v>4.2</v>
      </c>
      <c r="M35">
        <v>5.65</v>
      </c>
      <c r="N35">
        <v>227</v>
      </c>
      <c r="O35">
        <v>63000</v>
      </c>
    </row>
    <row r="36" spans="1:19" x14ac:dyDescent="0.2">
      <c r="A36" s="1">
        <v>42864</v>
      </c>
      <c r="B36" t="s">
        <v>19</v>
      </c>
      <c r="C36" s="1">
        <v>42863</v>
      </c>
      <c r="D36">
        <v>1167.3499999999999</v>
      </c>
      <c r="E36">
        <v>1109</v>
      </c>
      <c r="F36">
        <v>1100</v>
      </c>
      <c r="G36" t="s">
        <v>23</v>
      </c>
      <c r="H36" t="s">
        <v>24</v>
      </c>
      <c r="I36" s="1">
        <v>42880</v>
      </c>
      <c r="J36">
        <v>7.2</v>
      </c>
      <c r="K36">
        <v>7.35</v>
      </c>
      <c r="L36">
        <v>4.2</v>
      </c>
      <c r="M36">
        <v>4.7</v>
      </c>
      <c r="N36">
        <v>108</v>
      </c>
      <c r="O36">
        <v>100800</v>
      </c>
      <c r="P36" s="2">
        <f t="shared" ref="P36" si="48">IFERROR(J36-J37,0)</f>
        <v>3.1000000000000005</v>
      </c>
      <c r="Q36" s="2">
        <f t="shared" ref="Q36" si="49">IF(P36=0, 0, IFERROR(M36 - M37, 0))</f>
        <v>-0.89999999999999947</v>
      </c>
      <c r="R36" s="2">
        <f t="shared" ref="R36" si="50">IF(P36=0, 0, IFERROR(J36 - M37, 0))</f>
        <v>1.6000000000000005</v>
      </c>
      <c r="S36" s="2">
        <f>IF(P36=0, 0, IFERROR(M36 - J37, 0))</f>
        <v>0.60000000000000053</v>
      </c>
    </row>
    <row r="37" spans="1:19" x14ac:dyDescent="0.2">
      <c r="A37" s="1">
        <v>42864</v>
      </c>
      <c r="B37" t="s">
        <v>22</v>
      </c>
      <c r="C37" s="1">
        <v>42865</v>
      </c>
      <c r="D37">
        <v>1158.3</v>
      </c>
      <c r="E37">
        <v>1109</v>
      </c>
      <c r="F37">
        <v>1100</v>
      </c>
      <c r="G37" t="s">
        <v>23</v>
      </c>
      <c r="H37" t="s">
        <v>24</v>
      </c>
      <c r="I37" s="1">
        <v>42880</v>
      </c>
      <c r="J37">
        <v>4.0999999999999996</v>
      </c>
      <c r="K37">
        <v>6.1</v>
      </c>
      <c r="L37">
        <v>3.25</v>
      </c>
      <c r="M37">
        <v>5.6</v>
      </c>
      <c r="N37">
        <v>174</v>
      </c>
      <c r="O37">
        <v>100200</v>
      </c>
    </row>
    <row r="38" spans="1:19" x14ac:dyDescent="0.2">
      <c r="A38" s="1">
        <v>42941</v>
      </c>
      <c r="B38" t="s">
        <v>19</v>
      </c>
      <c r="C38" s="1">
        <v>42940</v>
      </c>
      <c r="D38">
        <v>1155.75</v>
      </c>
      <c r="E38">
        <v>1214</v>
      </c>
      <c r="F38">
        <v>1220</v>
      </c>
      <c r="G38" t="s">
        <v>20</v>
      </c>
      <c r="H38" t="s">
        <v>21</v>
      </c>
      <c r="I38" s="1">
        <v>42978</v>
      </c>
      <c r="J38" t="s">
        <v>25</v>
      </c>
      <c r="K38" t="s">
        <v>25</v>
      </c>
      <c r="L38" t="s">
        <v>25</v>
      </c>
      <c r="M38">
        <v>27.9</v>
      </c>
      <c r="N38" t="s">
        <v>25</v>
      </c>
      <c r="O38" t="s">
        <v>25</v>
      </c>
      <c r="P38" s="2">
        <f t="shared" ref="P38" si="51">IFERROR(J38-J39,0)</f>
        <v>0</v>
      </c>
      <c r="Q38" s="2">
        <f t="shared" ref="Q38" si="52">IF(P38=0, 0, IFERROR(M38 - M39, 0))</f>
        <v>0</v>
      </c>
      <c r="R38" s="2">
        <f t="shared" ref="R38" si="53">IF(P38=0, 0, IFERROR(J38 - M39, 0))</f>
        <v>0</v>
      </c>
      <c r="S38" s="2">
        <f>IF(P38=0, 0, IFERROR(M38 - J39, 0))</f>
        <v>0</v>
      </c>
    </row>
    <row r="39" spans="1:19" x14ac:dyDescent="0.2">
      <c r="A39" s="1">
        <v>42941</v>
      </c>
      <c r="B39" t="s">
        <v>22</v>
      </c>
      <c r="C39" s="1">
        <v>42942</v>
      </c>
      <c r="D39">
        <v>1134</v>
      </c>
      <c r="E39">
        <v>1214</v>
      </c>
      <c r="F39">
        <v>1220</v>
      </c>
      <c r="G39" t="s">
        <v>20</v>
      </c>
      <c r="H39" t="s">
        <v>21</v>
      </c>
      <c r="I39" s="1">
        <v>42978</v>
      </c>
      <c r="J39">
        <v>7.25</v>
      </c>
      <c r="K39">
        <v>7.25</v>
      </c>
      <c r="L39">
        <v>6</v>
      </c>
      <c r="M39">
        <v>6</v>
      </c>
      <c r="N39">
        <v>12</v>
      </c>
      <c r="O39">
        <v>5400</v>
      </c>
    </row>
    <row r="40" spans="1:19" x14ac:dyDescent="0.2">
      <c r="A40" s="1">
        <v>42941</v>
      </c>
      <c r="B40" t="s">
        <v>19</v>
      </c>
      <c r="C40" s="1">
        <v>42940</v>
      </c>
      <c r="D40">
        <v>1155.75</v>
      </c>
      <c r="E40">
        <v>1098</v>
      </c>
      <c r="F40">
        <v>1100</v>
      </c>
      <c r="G40" t="s">
        <v>23</v>
      </c>
      <c r="H40" t="s">
        <v>24</v>
      </c>
      <c r="I40" s="1">
        <v>42978</v>
      </c>
      <c r="J40">
        <v>13.5</v>
      </c>
      <c r="K40">
        <v>15</v>
      </c>
      <c r="L40">
        <v>12.5</v>
      </c>
      <c r="M40">
        <v>13</v>
      </c>
      <c r="N40">
        <v>6</v>
      </c>
      <c r="O40">
        <v>3600</v>
      </c>
      <c r="P40" s="2">
        <f t="shared" ref="P40" si="54">IFERROR(J40-J41,0)</f>
        <v>0.25</v>
      </c>
      <c r="Q40" s="2">
        <f t="shared" ref="Q40" si="55">IF(P40=0, 0, IFERROR(M40 - M41, 0))</f>
        <v>1.75</v>
      </c>
      <c r="R40" s="2">
        <f t="shared" ref="R40" si="56">IF(P40=0, 0, IFERROR(J40 - M41, 0))</f>
        <v>2.25</v>
      </c>
      <c r="S40" s="2">
        <f>IF(P40=0, 0, IFERROR(M40 - J41, 0))</f>
        <v>-0.25</v>
      </c>
    </row>
    <row r="41" spans="1:19" x14ac:dyDescent="0.2">
      <c r="A41" s="1">
        <v>42941</v>
      </c>
      <c r="B41" t="s">
        <v>22</v>
      </c>
      <c r="C41" s="1">
        <v>42942</v>
      </c>
      <c r="D41">
        <v>1134</v>
      </c>
      <c r="E41">
        <v>1098</v>
      </c>
      <c r="F41">
        <v>1100</v>
      </c>
      <c r="G41" t="s">
        <v>23</v>
      </c>
      <c r="H41" t="s">
        <v>24</v>
      </c>
      <c r="I41" s="1">
        <v>42978</v>
      </c>
      <c r="J41">
        <v>13.25</v>
      </c>
      <c r="K41">
        <v>15</v>
      </c>
      <c r="L41">
        <v>10.4</v>
      </c>
      <c r="M41">
        <v>11.25</v>
      </c>
      <c r="N41">
        <v>51</v>
      </c>
      <c r="O41">
        <v>26400</v>
      </c>
    </row>
    <row r="42" spans="1:19" x14ac:dyDescent="0.2">
      <c r="A42" s="1">
        <v>43032</v>
      </c>
      <c r="B42" t="s">
        <v>19</v>
      </c>
      <c r="C42" s="1">
        <v>43031</v>
      </c>
      <c r="D42">
        <v>1174.1500000000001</v>
      </c>
      <c r="E42">
        <v>1233</v>
      </c>
      <c r="F42">
        <v>1240</v>
      </c>
      <c r="G42" t="s">
        <v>20</v>
      </c>
      <c r="H42" t="s">
        <v>21</v>
      </c>
      <c r="I42" s="1">
        <v>43069</v>
      </c>
      <c r="J42">
        <v>12.5</v>
      </c>
      <c r="K42">
        <v>12.5</v>
      </c>
      <c r="L42">
        <v>12.5</v>
      </c>
      <c r="M42">
        <v>12.5</v>
      </c>
      <c r="N42">
        <v>1</v>
      </c>
      <c r="O42">
        <v>15600</v>
      </c>
      <c r="P42" s="2">
        <f t="shared" ref="P42" si="57">IFERROR(J42-J43,0)</f>
        <v>-10</v>
      </c>
      <c r="Q42" s="2">
        <f t="shared" ref="Q42" si="58">IF(P42=0, 0, IFERROR(M42 - M43, 0))</f>
        <v>-5.75</v>
      </c>
      <c r="R42" s="2">
        <f t="shared" ref="R42" si="59">IF(P42=0, 0, IFERROR(J42 - M43, 0))</f>
        <v>-5.75</v>
      </c>
      <c r="S42" s="2">
        <f>IF(P42=0, 0, IFERROR(M42 - J43, 0))</f>
        <v>-10</v>
      </c>
    </row>
    <row r="43" spans="1:19" x14ac:dyDescent="0.2">
      <c r="A43" s="1">
        <v>43032</v>
      </c>
      <c r="B43" t="s">
        <v>22</v>
      </c>
      <c r="C43" s="1">
        <v>43033</v>
      </c>
      <c r="D43">
        <v>1201.7</v>
      </c>
      <c r="E43">
        <v>1233</v>
      </c>
      <c r="F43">
        <v>1240</v>
      </c>
      <c r="G43" t="s">
        <v>20</v>
      </c>
      <c r="H43" t="s">
        <v>21</v>
      </c>
      <c r="I43" s="1">
        <v>43069</v>
      </c>
      <c r="J43">
        <v>22.5</v>
      </c>
      <c r="K43">
        <v>29</v>
      </c>
      <c r="L43">
        <v>17</v>
      </c>
      <c r="M43">
        <v>18.25</v>
      </c>
      <c r="N43">
        <v>57</v>
      </c>
      <c r="O43">
        <v>28200</v>
      </c>
    </row>
    <row r="44" spans="1:19" x14ac:dyDescent="0.2">
      <c r="A44" s="1">
        <v>43032</v>
      </c>
      <c r="B44" t="s">
        <v>19</v>
      </c>
      <c r="C44" s="1">
        <v>43031</v>
      </c>
      <c r="D44">
        <v>1174.1500000000001</v>
      </c>
      <c r="E44">
        <v>1115</v>
      </c>
      <c r="F44">
        <v>1120</v>
      </c>
      <c r="G44" t="s">
        <v>23</v>
      </c>
      <c r="H44" t="s">
        <v>24</v>
      </c>
      <c r="I44" s="1">
        <v>43069</v>
      </c>
      <c r="J44" t="s">
        <v>25</v>
      </c>
      <c r="K44" t="s">
        <v>25</v>
      </c>
      <c r="L44" t="s">
        <v>25</v>
      </c>
      <c r="M44">
        <v>12.5</v>
      </c>
      <c r="N44" t="s">
        <v>25</v>
      </c>
      <c r="O44" t="s">
        <v>25</v>
      </c>
      <c r="P44" s="2">
        <f t="shared" ref="P44" si="60">IFERROR(J44-J45,0)</f>
        <v>0</v>
      </c>
      <c r="Q44" s="2">
        <f t="shared" ref="Q44" si="61">IF(P44=0, 0, IFERROR(M44 - M45, 0))</f>
        <v>0</v>
      </c>
      <c r="R44" s="2">
        <f t="shared" ref="R44" si="62">IF(P44=0, 0, IFERROR(J44 - M45, 0))</f>
        <v>0</v>
      </c>
      <c r="S44" s="2">
        <f>IF(P44=0, 0, IFERROR(M44 - J45, 0))</f>
        <v>0</v>
      </c>
    </row>
    <row r="45" spans="1:19" x14ac:dyDescent="0.2">
      <c r="A45" s="1">
        <v>43032</v>
      </c>
      <c r="B45" t="s">
        <v>22</v>
      </c>
      <c r="C45" s="1">
        <v>43033</v>
      </c>
      <c r="D45">
        <v>1201.7</v>
      </c>
      <c r="E45">
        <v>1115</v>
      </c>
      <c r="F45">
        <v>1120</v>
      </c>
      <c r="G45" t="s">
        <v>23</v>
      </c>
      <c r="H45" t="s">
        <v>24</v>
      </c>
      <c r="I45" s="1">
        <v>43069</v>
      </c>
      <c r="J45" t="s">
        <v>25</v>
      </c>
      <c r="K45" t="s">
        <v>25</v>
      </c>
      <c r="L45" t="s">
        <v>25</v>
      </c>
      <c r="M45">
        <v>10.1</v>
      </c>
      <c r="N45" t="s">
        <v>25</v>
      </c>
      <c r="O45">
        <v>1800</v>
      </c>
    </row>
    <row r="46" spans="1:19" x14ac:dyDescent="0.2">
      <c r="A46" s="1">
        <v>43123</v>
      </c>
      <c r="B46" t="s">
        <v>19</v>
      </c>
      <c r="C46" s="1">
        <v>43122</v>
      </c>
      <c r="D46">
        <v>1176</v>
      </c>
      <c r="E46">
        <v>1235</v>
      </c>
      <c r="F46">
        <v>1240</v>
      </c>
      <c r="G46" t="s">
        <v>20</v>
      </c>
      <c r="H46" t="s">
        <v>21</v>
      </c>
      <c r="I46" s="1">
        <v>43153</v>
      </c>
      <c r="J46">
        <v>16.2</v>
      </c>
      <c r="K46">
        <v>16.2</v>
      </c>
      <c r="L46">
        <v>12.5</v>
      </c>
      <c r="M46">
        <v>14.3</v>
      </c>
      <c r="N46">
        <v>6</v>
      </c>
      <c r="O46">
        <v>6600</v>
      </c>
      <c r="P46" s="2">
        <f t="shared" ref="P46" si="63">IFERROR(J46-J47,0)</f>
        <v>6.1999999999999993</v>
      </c>
      <c r="Q46" s="2">
        <f t="shared" ref="Q46" si="64">IF(P46=0, 0, IFERROR(M46 - M47, 0))</f>
        <v>6.3000000000000007</v>
      </c>
      <c r="R46" s="2">
        <f t="shared" ref="R46" si="65">IF(P46=0, 0, IFERROR(J46 - M47, 0))</f>
        <v>8.1999999999999993</v>
      </c>
      <c r="S46" s="2">
        <f>IF(P46=0, 0, IFERROR(M46 - J47, 0))</f>
        <v>4.3000000000000007</v>
      </c>
    </row>
    <row r="47" spans="1:19" x14ac:dyDescent="0.2">
      <c r="A47" s="1">
        <v>43123</v>
      </c>
      <c r="B47" t="s">
        <v>22</v>
      </c>
      <c r="C47" s="1">
        <v>43124</v>
      </c>
      <c r="D47">
        <v>1151.05</v>
      </c>
      <c r="E47">
        <v>1235</v>
      </c>
      <c r="F47">
        <v>1240</v>
      </c>
      <c r="G47" t="s">
        <v>20</v>
      </c>
      <c r="H47" t="s">
        <v>21</v>
      </c>
      <c r="I47" s="1">
        <v>43153</v>
      </c>
      <c r="J47">
        <v>10</v>
      </c>
      <c r="K47">
        <v>10</v>
      </c>
      <c r="L47">
        <v>8</v>
      </c>
      <c r="M47">
        <v>8</v>
      </c>
      <c r="N47">
        <v>6</v>
      </c>
      <c r="O47">
        <v>10200</v>
      </c>
    </row>
    <row r="48" spans="1:19" x14ac:dyDescent="0.2">
      <c r="A48" s="1">
        <v>43123</v>
      </c>
      <c r="B48" t="s">
        <v>19</v>
      </c>
      <c r="C48" s="1">
        <v>43122</v>
      </c>
      <c r="D48">
        <v>1176</v>
      </c>
      <c r="E48">
        <v>1117</v>
      </c>
      <c r="F48">
        <v>1120</v>
      </c>
      <c r="G48" t="s">
        <v>23</v>
      </c>
      <c r="H48" t="s">
        <v>24</v>
      </c>
      <c r="I48" s="1">
        <v>43153</v>
      </c>
      <c r="J48" t="s">
        <v>25</v>
      </c>
      <c r="K48" t="s">
        <v>25</v>
      </c>
      <c r="L48" t="s">
        <v>25</v>
      </c>
      <c r="M48">
        <v>31.6</v>
      </c>
      <c r="N48" t="s">
        <v>25</v>
      </c>
      <c r="O48" t="s">
        <v>25</v>
      </c>
      <c r="P48" s="2">
        <f t="shared" ref="P48" si="66">IFERROR(J48-J49,0)</f>
        <v>0</v>
      </c>
      <c r="Q48" s="2">
        <f t="shared" ref="Q48" si="67">IF(P48=0, 0, IFERROR(M48 - M49, 0))</f>
        <v>0</v>
      </c>
      <c r="R48" s="2">
        <f t="shared" ref="R48" si="68">IF(P48=0, 0, IFERROR(J48 - M49, 0))</f>
        <v>0</v>
      </c>
      <c r="S48" s="2">
        <f>IF(P48=0, 0, IFERROR(M48 - J49, 0))</f>
        <v>0</v>
      </c>
    </row>
    <row r="49" spans="1:19" x14ac:dyDescent="0.2">
      <c r="A49" s="1">
        <v>43123</v>
      </c>
      <c r="B49" t="s">
        <v>22</v>
      </c>
      <c r="C49" s="1">
        <v>43124</v>
      </c>
      <c r="D49">
        <v>1151.05</v>
      </c>
      <c r="E49">
        <v>1117</v>
      </c>
      <c r="F49">
        <v>1120</v>
      </c>
      <c r="G49" t="s">
        <v>23</v>
      </c>
      <c r="H49" t="s">
        <v>24</v>
      </c>
      <c r="I49" s="1">
        <v>43153</v>
      </c>
      <c r="J49">
        <v>15.45</v>
      </c>
      <c r="K49">
        <v>15.45</v>
      </c>
      <c r="L49">
        <v>15.45</v>
      </c>
      <c r="M49">
        <v>15.45</v>
      </c>
      <c r="N49">
        <v>1</v>
      </c>
      <c r="O49">
        <v>600</v>
      </c>
    </row>
    <row r="50" spans="1:19" x14ac:dyDescent="0.2">
      <c r="A50" s="1">
        <v>43228</v>
      </c>
      <c r="B50" t="s">
        <v>19</v>
      </c>
      <c r="C50" s="1">
        <v>43227</v>
      </c>
      <c r="D50">
        <v>1215.25</v>
      </c>
      <c r="E50">
        <v>1276</v>
      </c>
      <c r="F50">
        <v>1280</v>
      </c>
      <c r="G50" t="s">
        <v>20</v>
      </c>
      <c r="H50" t="s">
        <v>21</v>
      </c>
      <c r="I50" s="1">
        <v>43251</v>
      </c>
      <c r="J50">
        <v>7</v>
      </c>
      <c r="K50">
        <v>10.5</v>
      </c>
      <c r="L50">
        <v>6.3</v>
      </c>
      <c r="M50">
        <v>9.6999999999999993</v>
      </c>
      <c r="N50">
        <v>39</v>
      </c>
      <c r="O50">
        <v>31800</v>
      </c>
      <c r="P50" s="2">
        <f t="shared" ref="P50" si="69">IFERROR(J50-J51,0)</f>
        <v>-2</v>
      </c>
      <c r="Q50" s="2">
        <f t="shared" ref="Q50" si="70">IF(P50=0, 0, IFERROR(M50 - M51, 0))</f>
        <v>-1.75</v>
      </c>
      <c r="R50" s="2">
        <f t="shared" ref="R50" si="71">IF(P50=0, 0, IFERROR(J50 - M51, 0))</f>
        <v>-4.4499999999999993</v>
      </c>
      <c r="S50" s="2">
        <f>IF(P50=0, 0, IFERROR(M50 - J51, 0))</f>
        <v>0.69999999999999929</v>
      </c>
    </row>
    <row r="51" spans="1:19" x14ac:dyDescent="0.2">
      <c r="A51" s="1">
        <v>43228</v>
      </c>
      <c r="B51" t="s">
        <v>22</v>
      </c>
      <c r="C51" s="1">
        <v>43229</v>
      </c>
      <c r="D51">
        <v>1222.55</v>
      </c>
      <c r="E51">
        <v>1276</v>
      </c>
      <c r="F51">
        <v>1280</v>
      </c>
      <c r="G51" t="s">
        <v>20</v>
      </c>
      <c r="H51" t="s">
        <v>21</v>
      </c>
      <c r="I51" s="1">
        <v>43251</v>
      </c>
      <c r="J51">
        <v>9</v>
      </c>
      <c r="K51">
        <v>13.1</v>
      </c>
      <c r="L51">
        <v>9</v>
      </c>
      <c r="M51">
        <v>11.45</v>
      </c>
      <c r="N51">
        <v>91</v>
      </c>
      <c r="O51">
        <v>55200</v>
      </c>
    </row>
    <row r="52" spans="1:19" x14ac:dyDescent="0.2">
      <c r="A52" s="1">
        <v>43228</v>
      </c>
      <c r="B52" t="s">
        <v>19</v>
      </c>
      <c r="C52" s="1">
        <v>43227</v>
      </c>
      <c r="D52">
        <v>1215.25</v>
      </c>
      <c r="E52">
        <v>1154</v>
      </c>
      <c r="F52">
        <v>1160</v>
      </c>
      <c r="G52" t="s">
        <v>23</v>
      </c>
      <c r="H52" t="s">
        <v>24</v>
      </c>
      <c r="I52" s="1">
        <v>43251</v>
      </c>
      <c r="J52">
        <v>15.5</v>
      </c>
      <c r="K52">
        <v>18.95</v>
      </c>
      <c r="L52">
        <v>10.15</v>
      </c>
      <c r="M52">
        <v>11</v>
      </c>
      <c r="N52">
        <v>54</v>
      </c>
      <c r="O52">
        <v>44400</v>
      </c>
      <c r="P52" s="2">
        <f t="shared" ref="P52" si="72">IFERROR(J52-J53,0)</f>
        <v>4.6500000000000004</v>
      </c>
      <c r="Q52" s="2">
        <f t="shared" ref="Q52" si="73">IF(P52=0, 0, IFERROR(M52 - M53, 0))</f>
        <v>2.8499999999999996</v>
      </c>
      <c r="R52" s="2">
        <f t="shared" ref="R52" si="74">IF(P52=0, 0, IFERROR(J52 - M53, 0))</f>
        <v>7.35</v>
      </c>
      <c r="S52" s="2">
        <f>IF(P52=0, 0, IFERROR(M52 - J53, 0))</f>
        <v>0.15000000000000036</v>
      </c>
    </row>
    <row r="53" spans="1:19" x14ac:dyDescent="0.2">
      <c r="A53" s="1">
        <v>43228</v>
      </c>
      <c r="B53" t="s">
        <v>22</v>
      </c>
      <c r="C53" s="1">
        <v>43229</v>
      </c>
      <c r="D53">
        <v>1222.55</v>
      </c>
      <c r="E53">
        <v>1154</v>
      </c>
      <c r="F53">
        <v>1160</v>
      </c>
      <c r="G53" t="s">
        <v>23</v>
      </c>
      <c r="H53" t="s">
        <v>24</v>
      </c>
      <c r="I53" s="1">
        <v>43251</v>
      </c>
      <c r="J53">
        <v>10.85</v>
      </c>
      <c r="K53">
        <v>12.1</v>
      </c>
      <c r="L53">
        <v>7.85</v>
      </c>
      <c r="M53">
        <v>8.15</v>
      </c>
      <c r="N53">
        <v>57</v>
      </c>
      <c r="O53">
        <v>51000</v>
      </c>
    </row>
    <row r="54" spans="1:19" x14ac:dyDescent="0.2">
      <c r="A54" s="1">
        <v>43305</v>
      </c>
      <c r="B54" t="s">
        <v>19</v>
      </c>
      <c r="C54" s="1">
        <v>43304</v>
      </c>
      <c r="D54">
        <v>1433.2</v>
      </c>
      <c r="E54">
        <v>1505</v>
      </c>
      <c r="F54">
        <v>1520</v>
      </c>
      <c r="G54" t="s">
        <v>20</v>
      </c>
      <c r="H54" t="s">
        <v>21</v>
      </c>
      <c r="I54" s="1">
        <v>43342</v>
      </c>
      <c r="J54">
        <v>15</v>
      </c>
      <c r="K54">
        <v>20.350000000000001</v>
      </c>
      <c r="L54">
        <v>13.6</v>
      </c>
      <c r="M54">
        <v>20.350000000000001</v>
      </c>
      <c r="N54">
        <v>19</v>
      </c>
      <c r="O54">
        <v>6600</v>
      </c>
      <c r="P54" s="2">
        <f t="shared" ref="P54" si="75">IFERROR(J54-J55,0)</f>
        <v>4.9000000000000004</v>
      </c>
      <c r="Q54" s="2">
        <f t="shared" ref="Q54" si="76">IF(P54=0, 0, IFERROR(M54 - M55, 0))</f>
        <v>1.75</v>
      </c>
      <c r="R54" s="2">
        <f t="shared" ref="R54" si="77">IF(P54=0, 0, IFERROR(J54 - M55, 0))</f>
        <v>-3.6000000000000014</v>
      </c>
      <c r="S54" s="2">
        <f>IF(P54=0, 0, IFERROR(M54 - J55, 0))</f>
        <v>10.250000000000002</v>
      </c>
    </row>
    <row r="55" spans="1:19" x14ac:dyDescent="0.2">
      <c r="A55" s="1">
        <v>43305</v>
      </c>
      <c r="B55" t="s">
        <v>22</v>
      </c>
      <c r="C55" s="1">
        <v>43306</v>
      </c>
      <c r="D55">
        <v>1450.15</v>
      </c>
      <c r="E55">
        <v>1505</v>
      </c>
      <c r="F55">
        <v>1520</v>
      </c>
      <c r="G55" t="s">
        <v>20</v>
      </c>
      <c r="H55" t="s">
        <v>21</v>
      </c>
      <c r="I55" s="1">
        <v>43342</v>
      </c>
      <c r="J55">
        <v>10.1</v>
      </c>
      <c r="K55">
        <v>36.35</v>
      </c>
      <c r="L55">
        <v>10.1</v>
      </c>
      <c r="M55">
        <v>18.600000000000001</v>
      </c>
      <c r="N55">
        <v>185</v>
      </c>
      <c r="O55">
        <v>37200</v>
      </c>
    </row>
    <row r="56" spans="1:19" x14ac:dyDescent="0.2">
      <c r="A56" s="1">
        <v>43305</v>
      </c>
      <c r="B56" t="s">
        <v>19</v>
      </c>
      <c r="C56" s="1">
        <v>43304</v>
      </c>
      <c r="D56">
        <v>1433.2</v>
      </c>
      <c r="E56">
        <v>1362</v>
      </c>
      <c r="F56">
        <v>1360</v>
      </c>
      <c r="G56" t="s">
        <v>23</v>
      </c>
      <c r="H56" t="s">
        <v>24</v>
      </c>
      <c r="I56" s="1">
        <v>43342</v>
      </c>
      <c r="J56">
        <v>19.399999999999999</v>
      </c>
      <c r="K56">
        <v>23</v>
      </c>
      <c r="L56">
        <v>19</v>
      </c>
      <c r="M56">
        <v>23</v>
      </c>
      <c r="N56">
        <v>3</v>
      </c>
      <c r="O56">
        <v>3000</v>
      </c>
      <c r="P56" s="2">
        <f t="shared" ref="P56" si="78">IFERROR(J56-J57,0)</f>
        <v>-2.0500000000000007</v>
      </c>
      <c r="Q56" s="2">
        <f t="shared" ref="Q56" si="79">IF(P56=0, 0, IFERROR(M56 - M57, 0))</f>
        <v>10.1</v>
      </c>
      <c r="R56" s="2">
        <f t="shared" ref="R56" si="80">IF(P56=0, 0, IFERROR(J56 - M57, 0))</f>
        <v>6.4999999999999982</v>
      </c>
      <c r="S56" s="2">
        <f>IF(P56=0, 0, IFERROR(M56 - J57, 0))</f>
        <v>1.5500000000000007</v>
      </c>
    </row>
    <row r="57" spans="1:19" x14ac:dyDescent="0.2">
      <c r="A57" s="1">
        <v>43305</v>
      </c>
      <c r="B57" t="s">
        <v>22</v>
      </c>
      <c r="C57" s="1">
        <v>43306</v>
      </c>
      <c r="D57">
        <v>1450.15</v>
      </c>
      <c r="E57">
        <v>1362</v>
      </c>
      <c r="F57">
        <v>1360</v>
      </c>
      <c r="G57" t="s">
        <v>23</v>
      </c>
      <c r="H57" t="s">
        <v>24</v>
      </c>
      <c r="I57" s="1">
        <v>43342</v>
      </c>
      <c r="J57">
        <v>21.45</v>
      </c>
      <c r="K57">
        <v>21.45</v>
      </c>
      <c r="L57">
        <v>8</v>
      </c>
      <c r="M57">
        <v>12.9</v>
      </c>
      <c r="N57">
        <v>21</v>
      </c>
      <c r="O57">
        <v>14400</v>
      </c>
    </row>
    <row r="58" spans="1:19" x14ac:dyDescent="0.2">
      <c r="A58" s="1">
        <v>43396</v>
      </c>
      <c r="B58" t="s">
        <v>19</v>
      </c>
      <c r="C58" s="1">
        <v>43395</v>
      </c>
      <c r="D58">
        <v>1200.4000000000001</v>
      </c>
      <c r="E58">
        <v>1260</v>
      </c>
      <c r="F58">
        <v>1260</v>
      </c>
      <c r="G58" t="s">
        <v>20</v>
      </c>
      <c r="H58" t="s">
        <v>21</v>
      </c>
      <c r="I58" s="1">
        <v>43433</v>
      </c>
      <c r="J58">
        <v>33.200000000000003</v>
      </c>
      <c r="K58">
        <v>36.5</v>
      </c>
      <c r="L58">
        <v>22.6</v>
      </c>
      <c r="M58">
        <v>22.7</v>
      </c>
      <c r="N58">
        <v>12</v>
      </c>
      <c r="O58">
        <v>3000</v>
      </c>
      <c r="P58" s="2">
        <f t="shared" ref="P58" si="81">IFERROR(J58-J59,0)</f>
        <v>20.500000000000004</v>
      </c>
      <c r="Q58" s="2">
        <f t="shared" ref="Q58" si="82">IF(P58=0, 0, IFERROR(M58 - M59, 0))</f>
        <v>4.3499999999999979</v>
      </c>
      <c r="R58" s="2">
        <f t="shared" ref="R58" si="83">IF(P58=0, 0, IFERROR(J58 - M59, 0))</f>
        <v>14.850000000000001</v>
      </c>
      <c r="S58" s="2">
        <f>IF(P58=0, 0, IFERROR(M58 - J59, 0))</f>
        <v>10</v>
      </c>
    </row>
    <row r="59" spans="1:19" x14ac:dyDescent="0.2">
      <c r="A59" s="1">
        <v>43396</v>
      </c>
      <c r="B59" t="s">
        <v>22</v>
      </c>
      <c r="C59" s="1">
        <v>43397</v>
      </c>
      <c r="D59">
        <v>1186.9000000000001</v>
      </c>
      <c r="E59">
        <v>1260</v>
      </c>
      <c r="F59">
        <v>1260</v>
      </c>
      <c r="G59" t="s">
        <v>20</v>
      </c>
      <c r="H59" t="s">
        <v>21</v>
      </c>
      <c r="I59" s="1">
        <v>43433</v>
      </c>
      <c r="J59">
        <v>12.7</v>
      </c>
      <c r="K59">
        <v>20.149999999999999</v>
      </c>
      <c r="L59">
        <v>11</v>
      </c>
      <c r="M59">
        <v>18.350000000000001</v>
      </c>
      <c r="N59">
        <v>24</v>
      </c>
      <c r="O59">
        <v>14400</v>
      </c>
    </row>
    <row r="60" spans="1:19" x14ac:dyDescent="0.2">
      <c r="A60" s="1">
        <v>43396</v>
      </c>
      <c r="B60" t="s">
        <v>19</v>
      </c>
      <c r="C60" s="1">
        <v>43395</v>
      </c>
      <c r="D60">
        <v>1200.4000000000001</v>
      </c>
      <c r="E60">
        <v>1140</v>
      </c>
      <c r="F60">
        <v>1140</v>
      </c>
      <c r="G60" t="s">
        <v>23</v>
      </c>
      <c r="H60" t="s">
        <v>24</v>
      </c>
      <c r="I60" s="1">
        <v>43433</v>
      </c>
      <c r="J60" t="s">
        <v>25</v>
      </c>
      <c r="K60" t="s">
        <v>25</v>
      </c>
      <c r="L60" t="s">
        <v>25</v>
      </c>
      <c r="M60">
        <v>11</v>
      </c>
      <c r="N60" t="s">
        <v>25</v>
      </c>
      <c r="O60">
        <v>600</v>
      </c>
      <c r="P60" s="2">
        <f t="shared" ref="P60" si="84">IFERROR(J60-J61,0)</f>
        <v>0</v>
      </c>
      <c r="Q60" s="2">
        <f t="shared" ref="Q60" si="85">IF(P60=0, 0, IFERROR(M60 - M61, 0))</f>
        <v>0</v>
      </c>
      <c r="R60" s="2">
        <f t="shared" ref="R60" si="86">IF(P60=0, 0, IFERROR(J60 - M61, 0))</f>
        <v>0</v>
      </c>
      <c r="S60" s="2">
        <f>IF(P60=0, 0, IFERROR(M60 - J61, 0))</f>
        <v>0</v>
      </c>
    </row>
    <row r="61" spans="1:19" x14ac:dyDescent="0.2">
      <c r="A61" s="1">
        <v>43396</v>
      </c>
      <c r="B61" t="s">
        <v>22</v>
      </c>
      <c r="C61" s="1">
        <v>43397</v>
      </c>
      <c r="D61">
        <v>1186.9000000000001</v>
      </c>
      <c r="E61">
        <v>1140</v>
      </c>
      <c r="F61">
        <v>1140</v>
      </c>
      <c r="G61" t="s">
        <v>23</v>
      </c>
      <c r="H61" t="s">
        <v>24</v>
      </c>
      <c r="I61" s="1">
        <v>43433</v>
      </c>
      <c r="J61">
        <v>37</v>
      </c>
      <c r="K61">
        <v>37</v>
      </c>
      <c r="L61">
        <v>21.4</v>
      </c>
      <c r="M61">
        <v>24.25</v>
      </c>
      <c r="N61">
        <v>99</v>
      </c>
      <c r="O61">
        <v>28800</v>
      </c>
    </row>
    <row r="62" spans="1:19" x14ac:dyDescent="0.2">
      <c r="A62" s="1">
        <v>43487</v>
      </c>
      <c r="B62" t="s">
        <v>19</v>
      </c>
      <c r="C62" s="1">
        <v>43486</v>
      </c>
      <c r="D62">
        <v>1422.1</v>
      </c>
      <c r="E62">
        <v>1493</v>
      </c>
      <c r="F62">
        <v>1500</v>
      </c>
      <c r="G62" t="s">
        <v>20</v>
      </c>
      <c r="H62" t="s">
        <v>21</v>
      </c>
      <c r="I62" s="1">
        <v>43496</v>
      </c>
      <c r="J62">
        <v>3.85</v>
      </c>
      <c r="K62">
        <v>7.8</v>
      </c>
      <c r="L62">
        <v>3.85</v>
      </c>
      <c r="M62">
        <v>7.6</v>
      </c>
      <c r="N62">
        <v>366</v>
      </c>
      <c r="O62">
        <v>123600</v>
      </c>
      <c r="P62" s="2">
        <f t="shared" ref="P62" si="87">IFERROR(J62-J63,0)</f>
        <v>-3.85</v>
      </c>
      <c r="Q62" s="2">
        <f t="shared" ref="Q62" si="88">IF(P62=0, 0, IFERROR(M62 - M63, 0))</f>
        <v>4.55</v>
      </c>
      <c r="R62" s="2">
        <f t="shared" ref="R62" si="89">IF(P62=0, 0, IFERROR(J62 - M63, 0))</f>
        <v>0.80000000000000027</v>
      </c>
      <c r="S62" s="2">
        <f>IF(P62=0, 0, IFERROR(M62 - J63, 0))</f>
        <v>-0.10000000000000053</v>
      </c>
    </row>
    <row r="63" spans="1:19" x14ac:dyDescent="0.2">
      <c r="A63" s="1">
        <v>43487</v>
      </c>
      <c r="B63" t="s">
        <v>22</v>
      </c>
      <c r="C63" s="1">
        <v>43488</v>
      </c>
      <c r="D63">
        <v>1396.55</v>
      </c>
      <c r="E63">
        <v>1493</v>
      </c>
      <c r="F63">
        <v>1500</v>
      </c>
      <c r="G63" t="s">
        <v>20</v>
      </c>
      <c r="H63" t="s">
        <v>21</v>
      </c>
      <c r="I63" s="1">
        <v>43496</v>
      </c>
      <c r="J63">
        <v>7.7</v>
      </c>
      <c r="K63">
        <v>8</v>
      </c>
      <c r="L63">
        <v>2.8</v>
      </c>
      <c r="M63">
        <v>3.05</v>
      </c>
      <c r="N63">
        <v>1031</v>
      </c>
      <c r="O63">
        <v>369600</v>
      </c>
    </row>
    <row r="64" spans="1:19" x14ac:dyDescent="0.2">
      <c r="A64" s="1">
        <v>43487</v>
      </c>
      <c r="B64" t="s">
        <v>19</v>
      </c>
      <c r="C64" s="1">
        <v>43486</v>
      </c>
      <c r="D64">
        <v>1422.1</v>
      </c>
      <c r="E64">
        <v>1351</v>
      </c>
      <c r="F64">
        <v>1360</v>
      </c>
      <c r="G64" t="s">
        <v>23</v>
      </c>
      <c r="H64" t="s">
        <v>24</v>
      </c>
      <c r="I64" s="1">
        <v>43496</v>
      </c>
      <c r="J64">
        <v>10.15</v>
      </c>
      <c r="K64">
        <v>11.35</v>
      </c>
      <c r="L64">
        <v>7.1</v>
      </c>
      <c r="M64">
        <v>8.0500000000000007</v>
      </c>
      <c r="N64">
        <v>354</v>
      </c>
      <c r="O64">
        <v>142200</v>
      </c>
      <c r="P64" s="2">
        <f t="shared" ref="P64" si="90">IFERROR(J64-J65,0)</f>
        <v>2.1500000000000004</v>
      </c>
      <c r="Q64" s="2">
        <f t="shared" ref="Q64" si="91">IF(P64=0, 0, IFERROR(M64 - M65, 0))</f>
        <v>-1.1999999999999993</v>
      </c>
      <c r="R64" s="2">
        <f t="shared" ref="R64" si="92">IF(P64=0, 0, IFERROR(J64 - M65, 0))</f>
        <v>0.90000000000000036</v>
      </c>
      <c r="S64" s="2">
        <f>IF(P64=0, 0, IFERROR(M64 - J65, 0))</f>
        <v>5.0000000000000711E-2</v>
      </c>
    </row>
    <row r="65" spans="1:19" x14ac:dyDescent="0.2">
      <c r="A65" s="1">
        <v>43487</v>
      </c>
      <c r="B65" t="s">
        <v>22</v>
      </c>
      <c r="C65" s="1">
        <v>43488</v>
      </c>
      <c r="D65">
        <v>1396.55</v>
      </c>
      <c r="E65">
        <v>1351</v>
      </c>
      <c r="F65">
        <v>1360</v>
      </c>
      <c r="G65" t="s">
        <v>23</v>
      </c>
      <c r="H65" t="s">
        <v>24</v>
      </c>
      <c r="I65" s="1">
        <v>43496</v>
      </c>
      <c r="J65">
        <v>8</v>
      </c>
      <c r="K65">
        <v>15</v>
      </c>
      <c r="L65">
        <v>6.7</v>
      </c>
      <c r="M65">
        <v>9.25</v>
      </c>
      <c r="N65">
        <v>904</v>
      </c>
      <c r="O65">
        <v>214200</v>
      </c>
    </row>
    <row r="66" spans="1:19" x14ac:dyDescent="0.2">
      <c r="A66" s="1">
        <v>43592</v>
      </c>
      <c r="B66" t="s">
        <v>19</v>
      </c>
      <c r="C66" s="1">
        <v>43591</v>
      </c>
      <c r="D66">
        <v>1412.8</v>
      </c>
      <c r="E66">
        <v>1483</v>
      </c>
      <c r="F66">
        <v>1500</v>
      </c>
      <c r="G66" t="s">
        <v>20</v>
      </c>
      <c r="H66" t="s">
        <v>21</v>
      </c>
      <c r="I66" s="1">
        <v>43615</v>
      </c>
      <c r="J66">
        <v>27.8</v>
      </c>
      <c r="K66">
        <v>31.75</v>
      </c>
      <c r="L66">
        <v>20.5</v>
      </c>
      <c r="M66">
        <v>21.65</v>
      </c>
      <c r="N66">
        <v>546</v>
      </c>
      <c r="O66">
        <v>166200</v>
      </c>
      <c r="P66" s="2">
        <f t="shared" ref="P66" si="93">IFERROR(J66-J67,0)</f>
        <v>15.65</v>
      </c>
      <c r="Q66" s="2">
        <f t="shared" ref="Q66" si="94">IF(P66=0, 0, IFERROR(M66 - M67, 0))</f>
        <v>7.8499999999999979</v>
      </c>
      <c r="R66" s="2">
        <f t="shared" ref="R66" si="95">IF(P66=0, 0, IFERROR(J66 - M67, 0))</f>
        <v>14</v>
      </c>
      <c r="S66" s="2">
        <f>IF(P66=0, 0, IFERROR(M66 - J67, 0))</f>
        <v>9.4999999999999982</v>
      </c>
    </row>
    <row r="67" spans="1:19" x14ac:dyDescent="0.2">
      <c r="A67" s="1">
        <v>43592</v>
      </c>
      <c r="B67" t="s">
        <v>22</v>
      </c>
      <c r="C67" s="1">
        <v>43593</v>
      </c>
      <c r="D67">
        <v>1385.7</v>
      </c>
      <c r="E67">
        <v>1483</v>
      </c>
      <c r="F67">
        <v>1500</v>
      </c>
      <c r="G67" t="s">
        <v>20</v>
      </c>
      <c r="H67" t="s">
        <v>21</v>
      </c>
      <c r="I67" s="1">
        <v>43615</v>
      </c>
      <c r="J67">
        <v>12.15</v>
      </c>
      <c r="K67">
        <v>15.35</v>
      </c>
      <c r="L67">
        <v>11.8</v>
      </c>
      <c r="M67">
        <v>13.8</v>
      </c>
      <c r="N67">
        <v>194</v>
      </c>
      <c r="O67">
        <v>117600</v>
      </c>
    </row>
    <row r="68" spans="1:19" x14ac:dyDescent="0.2">
      <c r="A68" s="1">
        <v>43592</v>
      </c>
      <c r="B68" t="s">
        <v>19</v>
      </c>
      <c r="C68" s="1">
        <v>43591</v>
      </c>
      <c r="D68">
        <v>1412.8</v>
      </c>
      <c r="E68">
        <v>1342</v>
      </c>
      <c r="F68">
        <v>1340</v>
      </c>
      <c r="G68" t="s">
        <v>23</v>
      </c>
      <c r="H68" t="s">
        <v>24</v>
      </c>
      <c r="I68" s="1">
        <v>43615</v>
      </c>
      <c r="J68">
        <v>13.95</v>
      </c>
      <c r="K68">
        <v>22</v>
      </c>
      <c r="L68">
        <v>13.95</v>
      </c>
      <c r="M68">
        <v>19.350000000000001</v>
      </c>
      <c r="N68">
        <v>42</v>
      </c>
      <c r="O68">
        <v>28800</v>
      </c>
      <c r="P68" s="2">
        <f t="shared" ref="P68" si="96">IFERROR(J68-J69,0)</f>
        <v>-17.7</v>
      </c>
      <c r="Q68" s="2">
        <f t="shared" ref="Q68" si="97">IF(P68=0, 0, IFERROR(M68 - M69, 0))</f>
        <v>-10.95</v>
      </c>
      <c r="R68" s="2">
        <f t="shared" ref="R68" si="98">IF(P68=0, 0, IFERROR(J68 - M69, 0))</f>
        <v>-16.350000000000001</v>
      </c>
      <c r="S68" s="2">
        <f>IF(P68=0, 0, IFERROR(M68 - J69, 0))</f>
        <v>-12.299999999999997</v>
      </c>
    </row>
    <row r="69" spans="1:19" x14ac:dyDescent="0.2">
      <c r="A69" s="1">
        <v>43592</v>
      </c>
      <c r="B69" t="s">
        <v>22</v>
      </c>
      <c r="C69" s="1">
        <v>43593</v>
      </c>
      <c r="D69">
        <v>1385.7</v>
      </c>
      <c r="E69">
        <v>1342</v>
      </c>
      <c r="F69">
        <v>1340</v>
      </c>
      <c r="G69" t="s">
        <v>23</v>
      </c>
      <c r="H69" t="s">
        <v>24</v>
      </c>
      <c r="I69" s="1">
        <v>43615</v>
      </c>
      <c r="J69">
        <v>31.65</v>
      </c>
      <c r="K69">
        <v>33</v>
      </c>
      <c r="L69">
        <v>27.05</v>
      </c>
      <c r="M69">
        <v>30.3</v>
      </c>
      <c r="N69">
        <v>209</v>
      </c>
      <c r="O69">
        <v>49200</v>
      </c>
    </row>
    <row r="70" spans="1:19" x14ac:dyDescent="0.2">
      <c r="A70" s="1">
        <v>43669</v>
      </c>
      <c r="B70" t="s">
        <v>19</v>
      </c>
      <c r="C70" s="1">
        <v>43668</v>
      </c>
      <c r="D70">
        <v>1404.2</v>
      </c>
      <c r="E70">
        <v>1474</v>
      </c>
      <c r="F70">
        <v>1480</v>
      </c>
      <c r="G70" t="s">
        <v>20</v>
      </c>
      <c r="H70" t="s">
        <v>21</v>
      </c>
      <c r="I70" s="1">
        <v>43706</v>
      </c>
      <c r="J70">
        <v>12.4</v>
      </c>
      <c r="K70">
        <v>17</v>
      </c>
      <c r="L70">
        <v>12.4</v>
      </c>
      <c r="M70">
        <v>16.8</v>
      </c>
      <c r="N70">
        <v>3</v>
      </c>
      <c r="O70">
        <v>7200</v>
      </c>
      <c r="P70" s="2">
        <f t="shared" ref="P70" si="99">IFERROR(J70-J71,0)</f>
        <v>-12.4</v>
      </c>
      <c r="Q70" s="2">
        <f t="shared" ref="Q70" si="100">IF(P70=0, 0, IFERROR(M70 - M71, 0))</f>
        <v>-29.05</v>
      </c>
      <c r="R70" s="2">
        <f t="shared" ref="R70" si="101">IF(P70=0, 0, IFERROR(J70 - M71, 0))</f>
        <v>-33.450000000000003</v>
      </c>
      <c r="S70" s="2">
        <f>IF(P70=0, 0, IFERROR(M70 - J71, 0))</f>
        <v>-8</v>
      </c>
    </row>
    <row r="71" spans="1:19" x14ac:dyDescent="0.2">
      <c r="A71" s="1">
        <v>43669</v>
      </c>
      <c r="B71" t="s">
        <v>22</v>
      </c>
      <c r="C71" s="1">
        <v>43670</v>
      </c>
      <c r="D71">
        <v>1483.4</v>
      </c>
      <c r="E71">
        <v>1474</v>
      </c>
      <c r="F71">
        <v>1480</v>
      </c>
      <c r="G71" t="s">
        <v>20</v>
      </c>
      <c r="H71" t="s">
        <v>21</v>
      </c>
      <c r="I71" s="1">
        <v>43706</v>
      </c>
      <c r="J71">
        <v>24.8</v>
      </c>
      <c r="K71">
        <v>52.5</v>
      </c>
      <c r="L71">
        <v>15.5</v>
      </c>
      <c r="M71">
        <v>45.85</v>
      </c>
      <c r="N71">
        <v>427</v>
      </c>
      <c r="O71">
        <v>37800</v>
      </c>
    </row>
    <row r="72" spans="1:19" x14ac:dyDescent="0.2">
      <c r="A72" s="1">
        <v>43669</v>
      </c>
      <c r="B72" t="s">
        <v>19</v>
      </c>
      <c r="C72" s="1">
        <v>43668</v>
      </c>
      <c r="D72">
        <v>1404.2</v>
      </c>
      <c r="E72">
        <v>1334</v>
      </c>
      <c r="F72">
        <v>1340</v>
      </c>
      <c r="G72" t="s">
        <v>23</v>
      </c>
      <c r="H72" t="s">
        <v>24</v>
      </c>
      <c r="I72" s="1">
        <v>43706</v>
      </c>
      <c r="J72">
        <v>20</v>
      </c>
      <c r="K72">
        <v>20</v>
      </c>
      <c r="L72">
        <v>19</v>
      </c>
      <c r="M72">
        <v>19</v>
      </c>
      <c r="N72">
        <v>2</v>
      </c>
      <c r="O72">
        <v>6600</v>
      </c>
      <c r="P72" s="2">
        <f t="shared" ref="P72" si="102">IFERROR(J72-J73,0)</f>
        <v>8.35</v>
      </c>
      <c r="Q72" s="2">
        <f t="shared" ref="Q72" si="103">IF(P72=0, 0, IFERROR(M72 - M73, 0))</f>
        <v>11.25</v>
      </c>
      <c r="R72" s="2">
        <f t="shared" ref="R72" si="104">IF(P72=0, 0, IFERROR(J72 - M73, 0))</f>
        <v>12.25</v>
      </c>
      <c r="S72" s="2">
        <f>IF(P72=0, 0, IFERROR(M72 - J73, 0))</f>
        <v>7.35</v>
      </c>
    </row>
    <row r="73" spans="1:19" x14ac:dyDescent="0.2">
      <c r="A73" s="1">
        <v>43669</v>
      </c>
      <c r="B73" t="s">
        <v>22</v>
      </c>
      <c r="C73" s="1">
        <v>43670</v>
      </c>
      <c r="D73">
        <v>1483.4</v>
      </c>
      <c r="E73">
        <v>1334</v>
      </c>
      <c r="F73">
        <v>1340</v>
      </c>
      <c r="G73" t="s">
        <v>23</v>
      </c>
      <c r="H73" t="s">
        <v>24</v>
      </c>
      <c r="I73" s="1">
        <v>43706</v>
      </c>
      <c r="J73">
        <v>11.65</v>
      </c>
      <c r="K73">
        <v>17.899999999999999</v>
      </c>
      <c r="L73">
        <v>7.75</v>
      </c>
      <c r="M73">
        <v>7.75</v>
      </c>
      <c r="N73">
        <v>23</v>
      </c>
      <c r="O73">
        <v>9000</v>
      </c>
    </row>
    <row r="74" spans="1:19" x14ac:dyDescent="0.2">
      <c r="A74" s="1">
        <v>43760</v>
      </c>
      <c r="B74" t="s">
        <v>19</v>
      </c>
      <c r="C74" s="1">
        <v>43756</v>
      </c>
      <c r="D74">
        <v>1816.75</v>
      </c>
      <c r="E74">
        <v>1908</v>
      </c>
      <c r="F74">
        <v>1920</v>
      </c>
      <c r="G74" t="s">
        <v>20</v>
      </c>
      <c r="H74" t="s">
        <v>21</v>
      </c>
      <c r="I74" s="1">
        <v>43769</v>
      </c>
      <c r="J74">
        <v>7.35</v>
      </c>
      <c r="K74">
        <v>10</v>
      </c>
      <c r="L74">
        <v>7.25</v>
      </c>
      <c r="M74">
        <v>10</v>
      </c>
      <c r="N74">
        <v>11</v>
      </c>
      <c r="O74">
        <v>28200</v>
      </c>
      <c r="P74" s="2">
        <f t="shared" ref="P74" si="105">IFERROR(J74-J75,0)</f>
        <v>5.3</v>
      </c>
      <c r="Q74" s="2">
        <f t="shared" ref="Q74" si="106">IF(P74=0, 0, IFERROR(M74 - M75, 0))</f>
        <v>7.85</v>
      </c>
      <c r="R74" s="2">
        <f t="shared" ref="R74" si="107">IF(P74=0, 0, IFERROR(J74 - M75, 0))</f>
        <v>5.1999999999999993</v>
      </c>
      <c r="S74" s="2">
        <f>IF(P74=0, 0, IFERROR(M74 - J75, 0))</f>
        <v>7.95</v>
      </c>
    </row>
    <row r="75" spans="1:19" x14ac:dyDescent="0.2">
      <c r="A75" s="1">
        <v>43760</v>
      </c>
      <c r="B75" t="s">
        <v>22</v>
      </c>
      <c r="C75" s="1">
        <v>43761</v>
      </c>
      <c r="D75">
        <v>1767.4</v>
      </c>
      <c r="E75">
        <v>1908</v>
      </c>
      <c r="F75">
        <v>1920</v>
      </c>
      <c r="G75" t="s">
        <v>20</v>
      </c>
      <c r="H75" t="s">
        <v>21</v>
      </c>
      <c r="I75" s="1">
        <v>43769</v>
      </c>
      <c r="J75">
        <v>2.0499999999999998</v>
      </c>
      <c r="K75">
        <v>4.9000000000000004</v>
      </c>
      <c r="L75">
        <v>1.9</v>
      </c>
      <c r="M75">
        <v>2.15</v>
      </c>
      <c r="N75">
        <v>34</v>
      </c>
      <c r="O75">
        <v>24600</v>
      </c>
    </row>
    <row r="76" spans="1:19" x14ac:dyDescent="0.2">
      <c r="A76" s="1">
        <v>43760</v>
      </c>
      <c r="B76" t="s">
        <v>19</v>
      </c>
      <c r="C76" s="1">
        <v>43756</v>
      </c>
      <c r="D76">
        <v>1816.75</v>
      </c>
      <c r="E76">
        <v>1726</v>
      </c>
      <c r="F76">
        <v>1720</v>
      </c>
      <c r="G76" t="s">
        <v>23</v>
      </c>
      <c r="H76" t="s">
        <v>24</v>
      </c>
      <c r="I76" s="1">
        <v>43769</v>
      </c>
      <c r="J76">
        <v>14.1</v>
      </c>
      <c r="K76">
        <v>16.75</v>
      </c>
      <c r="L76">
        <v>10.65</v>
      </c>
      <c r="M76">
        <v>11.6</v>
      </c>
      <c r="N76">
        <v>112</v>
      </c>
      <c r="O76">
        <v>103200</v>
      </c>
      <c r="P76" s="2">
        <f t="shared" ref="P76" si="108">IFERROR(J76-J77,0)</f>
        <v>-5.0000000000000711E-2</v>
      </c>
      <c r="Q76" s="2">
        <f t="shared" ref="Q76" si="109">IF(P76=0, 0, IFERROR(M76 - M77, 0))</f>
        <v>1.5499999999999989</v>
      </c>
      <c r="R76" s="2">
        <f t="shared" ref="R76" si="110">IF(P76=0, 0, IFERROR(J76 - M77, 0))</f>
        <v>4.0499999999999989</v>
      </c>
      <c r="S76" s="2">
        <f>IF(P76=0, 0, IFERROR(M76 - J77, 0))</f>
        <v>-2.5500000000000007</v>
      </c>
    </row>
    <row r="77" spans="1:19" x14ac:dyDescent="0.2">
      <c r="A77" s="1">
        <v>43760</v>
      </c>
      <c r="B77" t="s">
        <v>22</v>
      </c>
      <c r="C77" s="1">
        <v>43761</v>
      </c>
      <c r="D77">
        <v>1767.4</v>
      </c>
      <c r="E77">
        <v>1726</v>
      </c>
      <c r="F77">
        <v>1720</v>
      </c>
      <c r="G77" t="s">
        <v>23</v>
      </c>
      <c r="H77" t="s">
        <v>24</v>
      </c>
      <c r="I77" s="1">
        <v>43769</v>
      </c>
      <c r="J77">
        <v>14.15</v>
      </c>
      <c r="K77">
        <v>14.15</v>
      </c>
      <c r="L77">
        <v>7.55</v>
      </c>
      <c r="M77">
        <v>10.050000000000001</v>
      </c>
      <c r="N77">
        <v>686</v>
      </c>
      <c r="O77">
        <v>82200</v>
      </c>
    </row>
    <row r="78" spans="1:19" x14ac:dyDescent="0.2">
      <c r="A78" s="1">
        <v>43851</v>
      </c>
      <c r="B78" t="s">
        <v>19</v>
      </c>
      <c r="C78" s="1">
        <v>43850</v>
      </c>
      <c r="D78">
        <v>1848.75</v>
      </c>
      <c r="E78">
        <v>1941</v>
      </c>
      <c r="F78">
        <v>1960</v>
      </c>
      <c r="G78" t="s">
        <v>20</v>
      </c>
      <c r="H78" t="s">
        <v>21</v>
      </c>
      <c r="I78" s="1">
        <v>43860</v>
      </c>
      <c r="J78">
        <v>3.5</v>
      </c>
      <c r="K78">
        <v>5.3</v>
      </c>
      <c r="L78">
        <v>3.5</v>
      </c>
      <c r="M78">
        <v>4.7</v>
      </c>
      <c r="N78">
        <v>21</v>
      </c>
      <c r="O78">
        <v>14400</v>
      </c>
      <c r="P78" s="2">
        <f t="shared" ref="P78" si="111">IFERROR(J78-J79,0)</f>
        <v>0.95000000000000018</v>
      </c>
      <c r="Q78" s="2">
        <f t="shared" ref="Q78" si="112">IF(P78=0, 0, IFERROR(M78 - M79, 0))</f>
        <v>3.35</v>
      </c>
      <c r="R78" s="2">
        <f t="shared" ref="R78" si="113">IF(P78=0, 0, IFERROR(J78 - M79, 0))</f>
        <v>2.15</v>
      </c>
      <c r="S78" s="2">
        <f>IF(P78=0, 0, IFERROR(M78 - J79, 0))</f>
        <v>2.1500000000000004</v>
      </c>
    </row>
    <row r="79" spans="1:19" x14ac:dyDescent="0.2">
      <c r="A79" s="1">
        <v>43851</v>
      </c>
      <c r="B79" t="s">
        <v>22</v>
      </c>
      <c r="C79" s="1">
        <v>43852</v>
      </c>
      <c r="D79">
        <v>1779.25</v>
      </c>
      <c r="E79">
        <v>1941</v>
      </c>
      <c r="F79">
        <v>1960</v>
      </c>
      <c r="G79" t="s">
        <v>20</v>
      </c>
      <c r="H79" t="s">
        <v>21</v>
      </c>
      <c r="I79" s="1">
        <v>43860</v>
      </c>
      <c r="J79">
        <v>2.5499999999999998</v>
      </c>
      <c r="K79">
        <v>2.5499999999999998</v>
      </c>
      <c r="L79">
        <v>1.1499999999999999</v>
      </c>
      <c r="M79">
        <v>1.35</v>
      </c>
      <c r="N79">
        <v>20</v>
      </c>
      <c r="O79">
        <v>15000</v>
      </c>
    </row>
    <row r="80" spans="1:19" x14ac:dyDescent="0.2">
      <c r="A80" s="1">
        <v>43851</v>
      </c>
      <c r="B80" t="s">
        <v>19</v>
      </c>
      <c r="C80" s="1">
        <v>43850</v>
      </c>
      <c r="D80">
        <v>1848.75</v>
      </c>
      <c r="E80">
        <v>1756</v>
      </c>
      <c r="F80">
        <v>1760</v>
      </c>
      <c r="G80" t="s">
        <v>23</v>
      </c>
      <c r="H80" t="s">
        <v>24</v>
      </c>
      <c r="I80" s="1">
        <v>43860</v>
      </c>
      <c r="J80">
        <v>7</v>
      </c>
      <c r="K80">
        <v>7</v>
      </c>
      <c r="L80">
        <v>4.6500000000000004</v>
      </c>
      <c r="M80">
        <v>5.5</v>
      </c>
      <c r="N80">
        <v>80</v>
      </c>
      <c r="O80">
        <v>99000</v>
      </c>
      <c r="P80" s="2">
        <f t="shared" ref="P80" si="114">IFERROR(J80-J81,0)</f>
        <v>-6</v>
      </c>
      <c r="Q80" s="2">
        <f t="shared" ref="Q80" si="115">IF(P80=0, 0, IFERROR(M80 - M81, 0))</f>
        <v>-11.3</v>
      </c>
      <c r="R80" s="2">
        <f t="shared" ref="R80" si="116">IF(P80=0, 0, IFERROR(J80 - M81, 0))</f>
        <v>-9.8000000000000007</v>
      </c>
      <c r="S80" s="2">
        <f>IF(P80=0, 0, IFERROR(M80 - J81, 0))</f>
        <v>-7.5</v>
      </c>
    </row>
    <row r="81" spans="1:19" x14ac:dyDescent="0.2">
      <c r="A81" s="1">
        <v>43851</v>
      </c>
      <c r="B81" t="s">
        <v>22</v>
      </c>
      <c r="C81" s="1">
        <v>43852</v>
      </c>
      <c r="D81">
        <v>1779.25</v>
      </c>
      <c r="E81">
        <v>1756</v>
      </c>
      <c r="F81">
        <v>1760</v>
      </c>
      <c r="G81" t="s">
        <v>23</v>
      </c>
      <c r="H81" t="s">
        <v>24</v>
      </c>
      <c r="I81" s="1">
        <v>43860</v>
      </c>
      <c r="J81">
        <v>13</v>
      </c>
      <c r="K81">
        <v>20.75</v>
      </c>
      <c r="L81">
        <v>9</v>
      </c>
      <c r="M81">
        <v>16.8</v>
      </c>
      <c r="N81">
        <v>2889</v>
      </c>
      <c r="O81">
        <v>153000</v>
      </c>
    </row>
    <row r="82" spans="1:19" x14ac:dyDescent="0.2">
      <c r="A82" s="1">
        <v>43963</v>
      </c>
      <c r="B82" t="s">
        <v>19</v>
      </c>
      <c r="C82" s="1">
        <v>43962</v>
      </c>
      <c r="D82">
        <v>1569.6</v>
      </c>
      <c r="E82">
        <v>1648</v>
      </c>
      <c r="F82">
        <v>1660</v>
      </c>
      <c r="G82" t="s">
        <v>20</v>
      </c>
      <c r="H82" t="s">
        <v>21</v>
      </c>
      <c r="I82" s="1">
        <v>43979</v>
      </c>
      <c r="J82">
        <v>42</v>
      </c>
      <c r="K82">
        <v>42</v>
      </c>
      <c r="L82">
        <v>28.15</v>
      </c>
      <c r="M82">
        <v>30.8</v>
      </c>
      <c r="N82">
        <v>301</v>
      </c>
      <c r="O82">
        <v>43200</v>
      </c>
      <c r="P82" s="2">
        <f t="shared" ref="P82" si="117">IFERROR(J82-J83,0)</f>
        <v>16</v>
      </c>
      <c r="Q82" s="2">
        <f t="shared" ref="Q82" si="118">IF(P82=0, 0, IFERROR(M82 - M83, 0))</f>
        <v>6.4499999999999993</v>
      </c>
      <c r="R82" s="2">
        <f t="shared" ref="R82" si="119">IF(P82=0, 0, IFERROR(J82 - M83, 0))</f>
        <v>17.649999999999999</v>
      </c>
      <c r="S82" s="2">
        <f>IF(P82=0, 0, IFERROR(M82 - J83, 0))</f>
        <v>4.8000000000000007</v>
      </c>
    </row>
    <row r="83" spans="1:19" x14ac:dyDescent="0.2">
      <c r="A83" s="1">
        <v>43963</v>
      </c>
      <c r="B83" t="s">
        <v>22</v>
      </c>
      <c r="C83" s="1">
        <v>43964</v>
      </c>
      <c r="D83">
        <v>1563.3</v>
      </c>
      <c r="E83">
        <v>1648</v>
      </c>
      <c r="F83">
        <v>1660</v>
      </c>
      <c r="G83" t="s">
        <v>20</v>
      </c>
      <c r="H83" t="s">
        <v>21</v>
      </c>
      <c r="I83" s="1">
        <v>43979</v>
      </c>
      <c r="J83">
        <v>26</v>
      </c>
      <c r="K83">
        <v>27.65</v>
      </c>
      <c r="L83">
        <v>18.75</v>
      </c>
      <c r="M83">
        <v>24.35</v>
      </c>
      <c r="N83">
        <v>281</v>
      </c>
      <c r="O83">
        <v>37800</v>
      </c>
    </row>
    <row r="84" spans="1:19" x14ac:dyDescent="0.2">
      <c r="A84" s="1">
        <v>43963</v>
      </c>
      <c r="B84" t="s">
        <v>19</v>
      </c>
      <c r="C84" s="1">
        <v>43962</v>
      </c>
      <c r="D84">
        <v>1569.6</v>
      </c>
      <c r="E84">
        <v>1491</v>
      </c>
      <c r="F84">
        <v>1500</v>
      </c>
      <c r="G84" t="s">
        <v>23</v>
      </c>
      <c r="H84" t="s">
        <v>24</v>
      </c>
      <c r="I84" s="1">
        <v>43979</v>
      </c>
      <c r="J84">
        <v>35.049999999999997</v>
      </c>
      <c r="K84">
        <v>42.8</v>
      </c>
      <c r="L84">
        <v>29.1</v>
      </c>
      <c r="M84">
        <v>34.299999999999997</v>
      </c>
      <c r="N84">
        <v>959</v>
      </c>
      <c r="O84">
        <v>229200</v>
      </c>
      <c r="P84" s="2">
        <f t="shared" ref="P84" si="120">IFERROR(J84-J85,0)</f>
        <v>4.7999999999999972</v>
      </c>
      <c r="Q84" s="2">
        <f t="shared" ref="Q84" si="121">IF(P84=0, 0, IFERROR(M84 - M85, 0))</f>
        <v>0.94999999999999574</v>
      </c>
      <c r="R84" s="2">
        <f t="shared" ref="R84" si="122">IF(P84=0, 0, IFERROR(J84 - M85, 0))</f>
        <v>1.6999999999999957</v>
      </c>
      <c r="S84" s="2">
        <f>IF(P84=0, 0, IFERROR(M84 - J85, 0))</f>
        <v>4.0499999999999972</v>
      </c>
    </row>
    <row r="85" spans="1:19" x14ac:dyDescent="0.2">
      <c r="A85" s="1">
        <v>43963</v>
      </c>
      <c r="B85" t="s">
        <v>22</v>
      </c>
      <c r="C85" s="1">
        <v>43964</v>
      </c>
      <c r="D85">
        <v>1563.3</v>
      </c>
      <c r="E85">
        <v>1491</v>
      </c>
      <c r="F85">
        <v>1500</v>
      </c>
      <c r="G85" t="s">
        <v>23</v>
      </c>
      <c r="H85" t="s">
        <v>24</v>
      </c>
      <c r="I85" s="1">
        <v>43979</v>
      </c>
      <c r="J85">
        <v>30.25</v>
      </c>
      <c r="K85">
        <v>43.5</v>
      </c>
      <c r="L85">
        <v>28.4</v>
      </c>
      <c r="M85">
        <v>33.35</v>
      </c>
      <c r="N85">
        <v>1011</v>
      </c>
      <c r="O85">
        <v>188400</v>
      </c>
    </row>
    <row r="86" spans="1:19" x14ac:dyDescent="0.2">
      <c r="A86" s="1">
        <v>44040</v>
      </c>
      <c r="B86" t="s">
        <v>19</v>
      </c>
      <c r="C86" s="1">
        <v>44035</v>
      </c>
      <c r="D86">
        <v>1727.8</v>
      </c>
      <c r="E86">
        <v>1814</v>
      </c>
      <c r="F86">
        <v>1820</v>
      </c>
      <c r="G86" t="s">
        <v>20</v>
      </c>
      <c r="H86" t="s">
        <v>21</v>
      </c>
      <c r="I86" s="1">
        <v>44070</v>
      </c>
      <c r="J86">
        <v>47.75</v>
      </c>
      <c r="K86">
        <v>50.2</v>
      </c>
      <c r="L86">
        <v>47.75</v>
      </c>
      <c r="M86">
        <v>48</v>
      </c>
      <c r="N86">
        <v>6</v>
      </c>
      <c r="O86">
        <v>1200</v>
      </c>
      <c r="P86" s="2">
        <f t="shared" ref="P86" si="123">IFERROR(J86-J87,0)</f>
        <v>-3.8999999999999986</v>
      </c>
      <c r="Q86" s="2">
        <f t="shared" ref="Q86" si="124">IF(P86=0, 0, IFERROR(M86 - M87, 0))</f>
        <v>8.1000000000000014</v>
      </c>
      <c r="R86" s="2">
        <f t="shared" ref="R86" si="125">IF(P86=0, 0, IFERROR(J86 - M87, 0))</f>
        <v>7.8500000000000014</v>
      </c>
      <c r="S86" s="2">
        <f>IF(P86=0, 0, IFERROR(M86 - J87, 0))</f>
        <v>-3.6499999999999986</v>
      </c>
    </row>
    <row r="87" spans="1:19" x14ac:dyDescent="0.2">
      <c r="A87" s="1">
        <v>44040</v>
      </c>
      <c r="B87" t="s">
        <v>22</v>
      </c>
      <c r="C87" s="1">
        <v>44041</v>
      </c>
      <c r="D87">
        <v>1740.15</v>
      </c>
      <c r="E87">
        <v>1814</v>
      </c>
      <c r="F87">
        <v>1820</v>
      </c>
      <c r="G87" t="s">
        <v>20</v>
      </c>
      <c r="H87" t="s">
        <v>21</v>
      </c>
      <c r="I87" s="1">
        <v>44070</v>
      </c>
      <c r="J87">
        <v>51.65</v>
      </c>
      <c r="K87">
        <v>57.5</v>
      </c>
      <c r="L87">
        <v>36.299999999999997</v>
      </c>
      <c r="M87">
        <v>39.9</v>
      </c>
      <c r="N87">
        <v>278</v>
      </c>
      <c r="O87">
        <v>30600</v>
      </c>
    </row>
    <row r="88" spans="1:19" x14ac:dyDescent="0.2">
      <c r="A88" s="1">
        <v>44040</v>
      </c>
      <c r="B88" t="s">
        <v>19</v>
      </c>
      <c r="C88" s="1">
        <v>44035</v>
      </c>
      <c r="D88">
        <v>1727.8</v>
      </c>
      <c r="E88">
        <v>1641</v>
      </c>
      <c r="F88">
        <v>1640</v>
      </c>
      <c r="G88" t="s">
        <v>23</v>
      </c>
      <c r="H88" t="s">
        <v>24</v>
      </c>
      <c r="I88" s="1">
        <v>44070</v>
      </c>
      <c r="J88">
        <v>37.450000000000003</v>
      </c>
      <c r="K88">
        <v>40</v>
      </c>
      <c r="L88">
        <v>36.4</v>
      </c>
      <c r="M88">
        <v>39</v>
      </c>
      <c r="N88">
        <v>20</v>
      </c>
      <c r="O88">
        <v>13200</v>
      </c>
      <c r="P88" s="2">
        <f t="shared" ref="P88" si="126">IFERROR(J88-J89,0)</f>
        <v>14.450000000000003</v>
      </c>
      <c r="Q88" s="2">
        <f t="shared" ref="Q88" si="127">IF(P88=0, 0, IFERROR(M88 - M89, 0))</f>
        <v>15.5</v>
      </c>
      <c r="R88" s="2">
        <f t="shared" ref="R88" si="128">IF(P88=0, 0, IFERROR(J88 - M89, 0))</f>
        <v>13.950000000000003</v>
      </c>
      <c r="S88" s="2">
        <f>IF(P88=0, 0, IFERROR(M88 - J89, 0))</f>
        <v>16</v>
      </c>
    </row>
    <row r="89" spans="1:19" x14ac:dyDescent="0.2">
      <c r="A89" s="1">
        <v>44040</v>
      </c>
      <c r="B89" t="s">
        <v>22</v>
      </c>
      <c r="C89" s="1">
        <v>44041</v>
      </c>
      <c r="D89">
        <v>1740.15</v>
      </c>
      <c r="E89">
        <v>1641</v>
      </c>
      <c r="F89">
        <v>1640</v>
      </c>
      <c r="G89" t="s">
        <v>23</v>
      </c>
      <c r="H89" t="s">
        <v>24</v>
      </c>
      <c r="I89" s="1">
        <v>44070</v>
      </c>
      <c r="J89">
        <v>23</v>
      </c>
      <c r="K89">
        <v>24.35</v>
      </c>
      <c r="L89">
        <v>22.3</v>
      </c>
      <c r="M89">
        <v>23.5</v>
      </c>
      <c r="N89">
        <v>12</v>
      </c>
      <c r="O89">
        <v>12000</v>
      </c>
    </row>
    <row r="90" spans="1:19" x14ac:dyDescent="0.2">
      <c r="A90" s="1">
        <v>44131</v>
      </c>
      <c r="B90" t="s">
        <v>19</v>
      </c>
      <c r="C90" s="1">
        <v>44130</v>
      </c>
      <c r="D90">
        <v>2080.4499999999998</v>
      </c>
      <c r="E90">
        <v>2184</v>
      </c>
      <c r="F90">
        <v>2200</v>
      </c>
      <c r="G90" t="s">
        <v>20</v>
      </c>
      <c r="H90" t="s">
        <v>21</v>
      </c>
      <c r="I90" s="1">
        <v>44161</v>
      </c>
      <c r="J90">
        <v>37</v>
      </c>
      <c r="K90">
        <v>37</v>
      </c>
      <c r="L90">
        <v>26.35</v>
      </c>
      <c r="M90">
        <v>29.35</v>
      </c>
      <c r="N90">
        <v>233</v>
      </c>
      <c r="O90">
        <v>79500</v>
      </c>
      <c r="P90" s="2">
        <f t="shared" ref="P90" si="129">IFERROR(J90-J91,0)</f>
        <v>-33.700000000000003</v>
      </c>
      <c r="Q90" s="2">
        <f t="shared" ref="Q90" si="130">IF(P90=0, 0, IFERROR(M90 - M91, 0))</f>
        <v>-25.049999999999997</v>
      </c>
      <c r="R90" s="2">
        <f t="shared" ref="R90" si="131">IF(P90=0, 0, IFERROR(J90 - M91, 0))</f>
        <v>-17.399999999999999</v>
      </c>
      <c r="S90" s="2">
        <f>IF(P90=0, 0, IFERROR(M90 - J91, 0))</f>
        <v>-41.35</v>
      </c>
    </row>
    <row r="91" spans="1:19" x14ac:dyDescent="0.2">
      <c r="A91" s="1">
        <v>44131</v>
      </c>
      <c r="B91" t="s">
        <v>22</v>
      </c>
      <c r="C91" s="1">
        <v>44132</v>
      </c>
      <c r="D91">
        <v>2159.5500000000002</v>
      </c>
      <c r="E91">
        <v>2184</v>
      </c>
      <c r="F91">
        <v>2200</v>
      </c>
      <c r="G91" t="s">
        <v>20</v>
      </c>
      <c r="H91" t="s">
        <v>21</v>
      </c>
      <c r="I91" s="1">
        <v>44161</v>
      </c>
      <c r="J91">
        <v>70.7</v>
      </c>
      <c r="K91">
        <v>84.95</v>
      </c>
      <c r="L91">
        <v>51</v>
      </c>
      <c r="M91">
        <v>54.4</v>
      </c>
      <c r="N91">
        <v>803</v>
      </c>
      <c r="O91">
        <v>113100</v>
      </c>
    </row>
    <row r="92" spans="1:19" x14ac:dyDescent="0.2">
      <c r="A92" s="1">
        <v>44131</v>
      </c>
      <c r="B92" t="s">
        <v>19</v>
      </c>
      <c r="C92" s="1">
        <v>44130</v>
      </c>
      <c r="D92">
        <v>2080.4499999999998</v>
      </c>
      <c r="E92">
        <v>1976</v>
      </c>
      <c r="F92">
        <v>1980</v>
      </c>
      <c r="G92" t="s">
        <v>23</v>
      </c>
      <c r="H92" t="s">
        <v>24</v>
      </c>
      <c r="I92" s="1">
        <v>44161</v>
      </c>
      <c r="J92" t="s">
        <v>25</v>
      </c>
      <c r="K92" t="s">
        <v>25</v>
      </c>
      <c r="L92" t="s">
        <v>25</v>
      </c>
      <c r="M92">
        <v>147.85</v>
      </c>
      <c r="N92" t="s">
        <v>25</v>
      </c>
      <c r="O92" t="s">
        <v>25</v>
      </c>
      <c r="P92" s="2">
        <f t="shared" ref="P92" si="132">IFERROR(J92-J93,0)</f>
        <v>0</v>
      </c>
      <c r="Q92" s="2">
        <f t="shared" ref="Q92" si="133">IF(P92=0, 0, IFERROR(M92 - M93, 0))</f>
        <v>0</v>
      </c>
      <c r="R92" s="2">
        <f t="shared" ref="R92" si="134">IF(P92=0, 0, IFERROR(J92 - M93, 0))</f>
        <v>0</v>
      </c>
      <c r="S92" s="2">
        <f>IF(P92=0, 0, IFERROR(M92 - J93, 0))</f>
        <v>0</v>
      </c>
    </row>
    <row r="93" spans="1:19" x14ac:dyDescent="0.2">
      <c r="A93" s="1">
        <v>44131</v>
      </c>
      <c r="B93" t="s">
        <v>22</v>
      </c>
      <c r="C93" s="1">
        <v>44132</v>
      </c>
      <c r="D93">
        <v>2159.5500000000002</v>
      </c>
      <c r="E93">
        <v>1976</v>
      </c>
      <c r="F93">
        <v>1980</v>
      </c>
      <c r="G93" t="s">
        <v>23</v>
      </c>
      <c r="H93" t="s">
        <v>24</v>
      </c>
      <c r="I93" s="1">
        <v>44161</v>
      </c>
      <c r="J93" t="s">
        <v>25</v>
      </c>
      <c r="K93" t="s">
        <v>25</v>
      </c>
      <c r="L93" t="s">
        <v>25</v>
      </c>
      <c r="M93">
        <v>147.85</v>
      </c>
      <c r="N93" t="s">
        <v>25</v>
      </c>
      <c r="O93" t="s">
        <v>25</v>
      </c>
    </row>
    <row r="94" spans="1:19" x14ac:dyDescent="0.2">
      <c r="A94" s="1">
        <v>44224</v>
      </c>
      <c r="B94" t="s">
        <v>19</v>
      </c>
      <c r="C94" s="1">
        <v>44223</v>
      </c>
      <c r="D94">
        <v>2436.6</v>
      </c>
      <c r="E94">
        <v>2558</v>
      </c>
      <c r="F94">
        <v>2560</v>
      </c>
      <c r="G94" t="s">
        <v>20</v>
      </c>
      <c r="H94" t="s">
        <v>21</v>
      </c>
      <c r="I94" s="1">
        <v>44252</v>
      </c>
      <c r="J94">
        <v>70</v>
      </c>
      <c r="K94">
        <v>70</v>
      </c>
      <c r="L94">
        <v>50.05</v>
      </c>
      <c r="M94">
        <v>54.7</v>
      </c>
      <c r="N94">
        <v>75</v>
      </c>
      <c r="O94">
        <v>27300</v>
      </c>
      <c r="P94" s="2">
        <f t="shared" ref="P94" si="135">IFERROR(J94-J95,0)</f>
        <v>13.049999999999997</v>
      </c>
      <c r="Q94" s="2">
        <f t="shared" ref="Q94" si="136">IF(P94=0, 0, IFERROR(M94 - M95, 0))</f>
        <v>15.450000000000003</v>
      </c>
      <c r="R94" s="2">
        <f t="shared" ref="R94" si="137">IF(P94=0, 0, IFERROR(J94 - M95, 0))</f>
        <v>30.75</v>
      </c>
      <c r="S94" s="2">
        <f>IF(P94=0, 0, IFERROR(M94 - J95, 0))</f>
        <v>-2.25</v>
      </c>
    </row>
    <row r="95" spans="1:19" x14ac:dyDescent="0.2">
      <c r="A95" s="1">
        <v>44224</v>
      </c>
      <c r="B95" t="s">
        <v>22</v>
      </c>
      <c r="C95" s="1">
        <v>44225</v>
      </c>
      <c r="D95">
        <v>2407.35</v>
      </c>
      <c r="E95">
        <v>2558</v>
      </c>
      <c r="F95">
        <v>2560</v>
      </c>
      <c r="G95" t="s">
        <v>20</v>
      </c>
      <c r="H95" t="s">
        <v>21</v>
      </c>
      <c r="I95" s="1">
        <v>44252</v>
      </c>
      <c r="J95">
        <v>56.95</v>
      </c>
      <c r="K95">
        <v>59.05</v>
      </c>
      <c r="L95">
        <v>37</v>
      </c>
      <c r="M95">
        <v>39.25</v>
      </c>
      <c r="N95">
        <v>195</v>
      </c>
      <c r="O95">
        <v>30000</v>
      </c>
    </row>
    <row r="96" spans="1:19" x14ac:dyDescent="0.2">
      <c r="A96" s="1">
        <v>44224</v>
      </c>
      <c r="B96" t="s">
        <v>19</v>
      </c>
      <c r="C96" s="1">
        <v>44223</v>
      </c>
      <c r="D96">
        <v>2436.6</v>
      </c>
      <c r="E96">
        <v>2315</v>
      </c>
      <c r="F96">
        <v>2320</v>
      </c>
      <c r="G96" t="s">
        <v>23</v>
      </c>
      <c r="H96" t="s">
        <v>24</v>
      </c>
      <c r="I96" s="1">
        <v>44252</v>
      </c>
      <c r="J96" t="s">
        <v>25</v>
      </c>
      <c r="K96" t="s">
        <v>25</v>
      </c>
      <c r="L96" t="s">
        <v>25</v>
      </c>
      <c r="M96">
        <v>251.7</v>
      </c>
      <c r="N96" t="s">
        <v>25</v>
      </c>
      <c r="O96" t="s">
        <v>25</v>
      </c>
      <c r="P96" s="2">
        <f t="shared" ref="P96" si="138">IFERROR(J96-J97,0)</f>
        <v>0</v>
      </c>
      <c r="Q96" s="2">
        <f t="shared" ref="Q96" si="139">IF(P96=0, 0, IFERROR(M96 - M97, 0))</f>
        <v>0</v>
      </c>
      <c r="R96" s="2">
        <f t="shared" ref="R96" si="140">IF(P96=0, 0, IFERROR(J96 - M97, 0))</f>
        <v>0</v>
      </c>
      <c r="S96" s="2">
        <f>IF(P96=0, 0, IFERROR(M96 - J97, 0))</f>
        <v>0</v>
      </c>
    </row>
    <row r="97" spans="1:19" x14ac:dyDescent="0.2">
      <c r="A97" s="1">
        <v>44224</v>
      </c>
      <c r="B97" t="s">
        <v>22</v>
      </c>
      <c r="C97" s="1">
        <v>44225</v>
      </c>
      <c r="D97">
        <v>2407.35</v>
      </c>
      <c r="E97">
        <v>2315</v>
      </c>
      <c r="F97">
        <v>2320</v>
      </c>
      <c r="G97" t="s">
        <v>23</v>
      </c>
      <c r="H97" t="s">
        <v>24</v>
      </c>
      <c r="I97" s="1">
        <v>44252</v>
      </c>
      <c r="J97">
        <v>44.4</v>
      </c>
      <c r="K97">
        <v>44.4</v>
      </c>
      <c r="L97">
        <v>44.4</v>
      </c>
      <c r="M97">
        <v>44.4</v>
      </c>
      <c r="N97">
        <v>2</v>
      </c>
      <c r="O97">
        <v>600</v>
      </c>
    </row>
    <row r="98" spans="1:19" x14ac:dyDescent="0.2">
      <c r="A98" s="1">
        <v>44495</v>
      </c>
      <c r="B98" t="s">
        <v>19</v>
      </c>
      <c r="C98" s="1">
        <v>44494</v>
      </c>
      <c r="D98">
        <v>2918.05</v>
      </c>
      <c r="E98">
        <v>3064</v>
      </c>
      <c r="F98">
        <v>3080</v>
      </c>
      <c r="G98" t="s">
        <v>20</v>
      </c>
      <c r="H98" t="s">
        <v>21</v>
      </c>
      <c r="I98" s="1">
        <v>44525</v>
      </c>
      <c r="J98" t="s">
        <v>25</v>
      </c>
      <c r="K98" t="s">
        <v>25</v>
      </c>
      <c r="L98" t="s">
        <v>25</v>
      </c>
      <c r="M98">
        <v>276</v>
      </c>
      <c r="N98" t="s">
        <v>25</v>
      </c>
      <c r="O98" t="s">
        <v>25</v>
      </c>
      <c r="P98" s="2">
        <f t="shared" ref="P98" si="141">IFERROR(J98-J99,0)</f>
        <v>0</v>
      </c>
      <c r="Q98" s="2">
        <f t="shared" ref="Q98" si="142">IF(P98=0, 0, IFERROR(M98 - M99, 0))</f>
        <v>0</v>
      </c>
      <c r="R98" s="2">
        <f t="shared" ref="R98" si="143">IF(P98=0, 0, IFERROR(J98 - M99, 0))</f>
        <v>0</v>
      </c>
      <c r="S98" s="2">
        <f>IF(P98=0, 0, IFERROR(M98 - J99, 0))</f>
        <v>0</v>
      </c>
    </row>
    <row r="99" spans="1:19" x14ac:dyDescent="0.2">
      <c r="A99" s="1">
        <v>44495</v>
      </c>
      <c r="B99" t="s">
        <v>22</v>
      </c>
      <c r="C99" s="1">
        <v>44496</v>
      </c>
      <c r="D99">
        <v>3094.65</v>
      </c>
      <c r="E99">
        <v>3064</v>
      </c>
      <c r="F99">
        <v>3080</v>
      </c>
      <c r="G99" t="s">
        <v>20</v>
      </c>
      <c r="H99" t="s">
        <v>21</v>
      </c>
      <c r="I99" s="1">
        <v>44525</v>
      </c>
      <c r="J99">
        <v>110.6</v>
      </c>
      <c r="K99">
        <v>161.75</v>
      </c>
      <c r="L99">
        <v>110.6</v>
      </c>
      <c r="M99">
        <v>124.45</v>
      </c>
      <c r="N99">
        <v>269</v>
      </c>
      <c r="O99">
        <v>11400</v>
      </c>
    </row>
    <row r="100" spans="1:19" x14ac:dyDescent="0.2">
      <c r="A100" s="1">
        <v>44495</v>
      </c>
      <c r="B100" t="s">
        <v>19</v>
      </c>
      <c r="C100" s="1">
        <v>44494</v>
      </c>
      <c r="D100">
        <v>2918.05</v>
      </c>
      <c r="E100">
        <v>2772</v>
      </c>
      <c r="F100">
        <v>2780</v>
      </c>
      <c r="G100" t="s">
        <v>23</v>
      </c>
      <c r="H100" t="s">
        <v>24</v>
      </c>
      <c r="I100" s="1">
        <v>44525</v>
      </c>
      <c r="J100" t="s">
        <v>25</v>
      </c>
      <c r="K100" t="s">
        <v>25</v>
      </c>
      <c r="L100" t="s">
        <v>25</v>
      </c>
      <c r="M100">
        <v>23</v>
      </c>
      <c r="N100" t="s">
        <v>25</v>
      </c>
      <c r="O100" t="s">
        <v>25</v>
      </c>
      <c r="P100" s="2">
        <f t="shared" ref="P100" si="144">IFERROR(J100-J101,0)</f>
        <v>0</v>
      </c>
      <c r="Q100" s="2">
        <f t="shared" ref="Q100" si="145">IF(P100=0, 0, IFERROR(M100 - M101, 0))</f>
        <v>0</v>
      </c>
      <c r="R100" s="2">
        <f t="shared" ref="R100" si="146">IF(P100=0, 0, IFERROR(J100 - M101, 0))</f>
        <v>0</v>
      </c>
      <c r="S100" s="2">
        <f>IF(P100=0, 0, IFERROR(M100 - J101, 0))</f>
        <v>0</v>
      </c>
    </row>
    <row r="101" spans="1:19" x14ac:dyDescent="0.2">
      <c r="A101" s="1">
        <v>44495</v>
      </c>
      <c r="B101" t="s">
        <v>22</v>
      </c>
      <c r="C101" s="1">
        <v>44496</v>
      </c>
      <c r="D101">
        <v>3094.65</v>
      </c>
      <c r="E101">
        <v>2772</v>
      </c>
      <c r="F101">
        <v>2780</v>
      </c>
      <c r="G101" t="s">
        <v>23</v>
      </c>
      <c r="H101" t="s">
        <v>24</v>
      </c>
      <c r="I101" s="1">
        <v>44525</v>
      </c>
      <c r="J101" t="s">
        <v>25</v>
      </c>
      <c r="K101" t="s">
        <v>25</v>
      </c>
      <c r="L101" t="s">
        <v>25</v>
      </c>
      <c r="M101">
        <v>23</v>
      </c>
      <c r="N101" t="s">
        <v>25</v>
      </c>
      <c r="O101" t="s">
        <v>25</v>
      </c>
    </row>
    <row r="102" spans="1:19" x14ac:dyDescent="0.2">
      <c r="A102" s="1">
        <v>44586</v>
      </c>
      <c r="B102" t="s">
        <v>19</v>
      </c>
      <c r="C102" s="1">
        <v>44585</v>
      </c>
      <c r="D102">
        <v>3155.15</v>
      </c>
      <c r="E102">
        <v>3313</v>
      </c>
      <c r="F102">
        <v>3320</v>
      </c>
      <c r="G102" t="s">
        <v>20</v>
      </c>
      <c r="H102" t="s">
        <v>21</v>
      </c>
      <c r="I102" s="1">
        <v>44616</v>
      </c>
      <c r="J102">
        <v>75.099999999999994</v>
      </c>
      <c r="K102">
        <v>75.099999999999994</v>
      </c>
      <c r="L102">
        <v>42.45</v>
      </c>
      <c r="M102">
        <v>53.3</v>
      </c>
      <c r="N102">
        <v>116</v>
      </c>
      <c r="O102">
        <v>9750</v>
      </c>
      <c r="P102" s="2">
        <f t="shared" ref="P102" si="147">IFERROR(J102-J103,0)</f>
        <v>30.099999999999994</v>
      </c>
      <c r="Q102" s="2">
        <f t="shared" ref="Q102" si="148">IF(P102=0, 0, IFERROR(M102 - M103, 0))</f>
        <v>17.949999999999996</v>
      </c>
      <c r="R102" s="2">
        <f t="shared" ref="R102" si="149">IF(P102=0, 0, IFERROR(J102 - M103, 0))</f>
        <v>39.749999999999993</v>
      </c>
      <c r="S102" s="2">
        <f>IF(P102=0, 0, IFERROR(M102 - J103, 0))</f>
        <v>8.2999999999999972</v>
      </c>
    </row>
    <row r="103" spans="1:19" x14ac:dyDescent="0.2">
      <c r="A103" s="1">
        <v>44586</v>
      </c>
      <c r="B103" t="s">
        <v>22</v>
      </c>
      <c r="C103" s="1">
        <v>44588</v>
      </c>
      <c r="D103">
        <v>3116.95</v>
      </c>
      <c r="E103">
        <v>3313</v>
      </c>
      <c r="F103">
        <v>3320</v>
      </c>
      <c r="G103" t="s">
        <v>20</v>
      </c>
      <c r="H103" t="s">
        <v>21</v>
      </c>
      <c r="I103" s="1">
        <v>44616</v>
      </c>
      <c r="J103">
        <v>45</v>
      </c>
      <c r="K103">
        <v>45</v>
      </c>
      <c r="L103">
        <v>33</v>
      </c>
      <c r="M103">
        <v>35.35</v>
      </c>
      <c r="N103">
        <v>197</v>
      </c>
      <c r="O103">
        <v>11550</v>
      </c>
    </row>
    <row r="104" spans="1:19" x14ac:dyDescent="0.2">
      <c r="A104" s="1">
        <v>44586</v>
      </c>
      <c r="B104" t="s">
        <v>19</v>
      </c>
      <c r="C104" s="1">
        <v>44585</v>
      </c>
      <c r="D104">
        <v>3155.15</v>
      </c>
      <c r="E104">
        <v>2997</v>
      </c>
      <c r="F104">
        <v>3000</v>
      </c>
      <c r="G104" t="s">
        <v>23</v>
      </c>
      <c r="H104" t="s">
        <v>24</v>
      </c>
      <c r="I104" s="1">
        <v>44616</v>
      </c>
      <c r="J104">
        <v>22.1</v>
      </c>
      <c r="K104">
        <v>44.5</v>
      </c>
      <c r="L104">
        <v>22.1</v>
      </c>
      <c r="M104">
        <v>42.25</v>
      </c>
      <c r="N104">
        <v>1042</v>
      </c>
      <c r="O104">
        <v>66450</v>
      </c>
      <c r="P104" s="2">
        <f t="shared" ref="P104" si="150">IFERROR(J104-J105,0)</f>
        <v>-25.6</v>
      </c>
      <c r="Q104" s="2">
        <f t="shared" ref="Q104" si="151">IF(P104=0, 0, IFERROR(M104 - M105, 0))</f>
        <v>-6.6000000000000014</v>
      </c>
      <c r="R104" s="2">
        <f t="shared" ref="R104" si="152">IF(P104=0, 0, IFERROR(J104 - M105, 0))</f>
        <v>-26.75</v>
      </c>
      <c r="S104" s="2">
        <f>IF(P104=0, 0, IFERROR(M104 - J105, 0))</f>
        <v>-5.4500000000000028</v>
      </c>
    </row>
    <row r="105" spans="1:19" x14ac:dyDescent="0.2">
      <c r="A105" s="1">
        <v>44586</v>
      </c>
      <c r="B105" t="s">
        <v>22</v>
      </c>
      <c r="C105" s="1">
        <v>44588</v>
      </c>
      <c r="D105">
        <v>3116.95</v>
      </c>
      <c r="E105">
        <v>2997</v>
      </c>
      <c r="F105">
        <v>3000</v>
      </c>
      <c r="G105" t="s">
        <v>23</v>
      </c>
      <c r="H105" t="s">
        <v>24</v>
      </c>
      <c r="I105" s="1">
        <v>44616</v>
      </c>
      <c r="J105">
        <v>47.7</v>
      </c>
      <c r="K105">
        <v>75</v>
      </c>
      <c r="L105">
        <v>45.2</v>
      </c>
      <c r="M105">
        <v>48.85</v>
      </c>
      <c r="N105">
        <v>806</v>
      </c>
      <c r="O105">
        <v>95550</v>
      </c>
    </row>
    <row r="106" spans="1:19" x14ac:dyDescent="0.2">
      <c r="A106" s="1">
        <v>44691</v>
      </c>
      <c r="B106" t="s">
        <v>19</v>
      </c>
      <c r="C106" s="1">
        <v>44685</v>
      </c>
      <c r="D106">
        <v>3100.85</v>
      </c>
      <c r="E106">
        <v>3256</v>
      </c>
      <c r="F106">
        <v>3260</v>
      </c>
      <c r="G106" t="s">
        <v>20</v>
      </c>
      <c r="H106" t="s">
        <v>21</v>
      </c>
      <c r="I106" s="1">
        <v>44707</v>
      </c>
      <c r="J106">
        <v>66.7</v>
      </c>
      <c r="K106">
        <v>66.7</v>
      </c>
      <c r="L106">
        <v>36.1</v>
      </c>
      <c r="M106">
        <v>40.65</v>
      </c>
      <c r="N106">
        <v>167</v>
      </c>
      <c r="O106">
        <v>28800</v>
      </c>
      <c r="P106" s="2">
        <f t="shared" ref="P106" si="153">IFERROR(J106-J107,0)</f>
        <v>47.650000000000006</v>
      </c>
      <c r="Q106" s="2">
        <f t="shared" ref="Q106" si="154">IF(P106=0, 0, IFERROR(M106 - M107, 0))</f>
        <v>28.049999999999997</v>
      </c>
      <c r="R106" s="2">
        <f t="shared" ref="R106" si="155">IF(P106=0, 0, IFERROR(J106 - M107, 0))</f>
        <v>54.1</v>
      </c>
      <c r="S106" s="2">
        <f>IF(P106=0, 0, IFERROR(M106 - J107, 0))</f>
        <v>21.599999999999998</v>
      </c>
    </row>
    <row r="107" spans="1:19" x14ac:dyDescent="0.2">
      <c r="A107" s="1">
        <v>44691</v>
      </c>
      <c r="B107" t="s">
        <v>22</v>
      </c>
      <c r="C107" s="1">
        <v>44692</v>
      </c>
      <c r="D107">
        <v>3053.65</v>
      </c>
      <c r="E107">
        <v>3256</v>
      </c>
      <c r="F107">
        <v>3260</v>
      </c>
      <c r="G107" t="s">
        <v>20</v>
      </c>
      <c r="H107" t="s">
        <v>21</v>
      </c>
      <c r="I107" s="1">
        <v>44707</v>
      </c>
      <c r="J107">
        <v>19.05</v>
      </c>
      <c r="K107">
        <v>19.100000000000001</v>
      </c>
      <c r="L107">
        <v>9.25</v>
      </c>
      <c r="M107">
        <v>12.6</v>
      </c>
      <c r="N107">
        <v>1090</v>
      </c>
      <c r="O107">
        <v>32400</v>
      </c>
    </row>
    <row r="108" spans="1:19" x14ac:dyDescent="0.2">
      <c r="A108" s="1">
        <v>44691</v>
      </c>
      <c r="B108" t="s">
        <v>19</v>
      </c>
      <c r="C108" s="1">
        <v>44685</v>
      </c>
      <c r="D108">
        <v>3100.85</v>
      </c>
      <c r="E108">
        <v>2946</v>
      </c>
      <c r="F108">
        <v>2950</v>
      </c>
      <c r="G108" t="s">
        <v>23</v>
      </c>
      <c r="H108" t="s">
        <v>24</v>
      </c>
      <c r="I108" s="1">
        <v>44707</v>
      </c>
      <c r="J108">
        <v>22.8</v>
      </c>
      <c r="K108">
        <v>38.950000000000003</v>
      </c>
      <c r="L108">
        <v>22.8</v>
      </c>
      <c r="M108">
        <v>38.25</v>
      </c>
      <c r="N108">
        <v>13</v>
      </c>
      <c r="O108">
        <v>4200</v>
      </c>
      <c r="P108" s="2">
        <f t="shared" ref="P108" si="156">IFERROR(J108-J109,0)</f>
        <v>-11.499999999999996</v>
      </c>
      <c r="Q108" s="2">
        <f t="shared" ref="Q108" si="157">IF(P108=0, 0, IFERROR(M108 - M109, 0))</f>
        <v>5.3999999999999986</v>
      </c>
      <c r="R108" s="2">
        <f t="shared" ref="R108" si="158">IF(P108=0, 0, IFERROR(J108 - M109, 0))</f>
        <v>-10.050000000000001</v>
      </c>
      <c r="S108" s="2">
        <f>IF(P108=0, 0, IFERROR(M108 - J109, 0))</f>
        <v>3.9500000000000028</v>
      </c>
    </row>
    <row r="109" spans="1:19" x14ac:dyDescent="0.2">
      <c r="A109" s="1">
        <v>44691</v>
      </c>
      <c r="B109" t="s">
        <v>22</v>
      </c>
      <c r="C109" s="1">
        <v>44692</v>
      </c>
      <c r="D109">
        <v>3053.65</v>
      </c>
      <c r="E109">
        <v>2946</v>
      </c>
      <c r="F109">
        <v>2950</v>
      </c>
      <c r="G109" t="s">
        <v>23</v>
      </c>
      <c r="H109" t="s">
        <v>24</v>
      </c>
      <c r="I109" s="1">
        <v>44707</v>
      </c>
      <c r="J109">
        <v>34.299999999999997</v>
      </c>
      <c r="K109">
        <v>62.65</v>
      </c>
      <c r="L109">
        <v>31.3</v>
      </c>
      <c r="M109">
        <v>32.85</v>
      </c>
      <c r="N109">
        <v>937</v>
      </c>
      <c r="O109">
        <v>19200</v>
      </c>
    </row>
    <row r="110" spans="1:19" x14ac:dyDescent="0.2">
      <c r="A110" s="1">
        <v>44768</v>
      </c>
      <c r="B110" t="s">
        <v>19</v>
      </c>
      <c r="C110" s="1">
        <v>44764</v>
      </c>
      <c r="D110">
        <v>3067.4</v>
      </c>
      <c r="E110">
        <v>3221</v>
      </c>
      <c r="F110">
        <v>3250</v>
      </c>
      <c r="G110" t="s">
        <v>20</v>
      </c>
      <c r="H110" t="s">
        <v>21</v>
      </c>
      <c r="I110" s="1">
        <v>44798</v>
      </c>
      <c r="J110">
        <v>38.799999999999997</v>
      </c>
      <c r="K110">
        <v>40</v>
      </c>
      <c r="L110">
        <v>33.549999999999997</v>
      </c>
      <c r="M110">
        <v>37.25</v>
      </c>
      <c r="N110">
        <v>19</v>
      </c>
      <c r="O110">
        <v>4800</v>
      </c>
      <c r="P110" s="2">
        <f t="shared" ref="P110" si="159">IFERROR(J110-J111,0)</f>
        <v>-9.75</v>
      </c>
      <c r="Q110" s="2">
        <f t="shared" ref="Q110" si="160">IF(P110=0, 0, IFERROR(M110 - M111, 0))</f>
        <v>-29.75</v>
      </c>
      <c r="R110" s="2">
        <f t="shared" ref="R110" si="161">IF(P110=0, 0, IFERROR(J110 - M111, 0))</f>
        <v>-28.200000000000003</v>
      </c>
      <c r="S110" s="2">
        <f>IF(P110=0, 0, IFERROR(M110 - J111, 0))</f>
        <v>-11.299999999999997</v>
      </c>
    </row>
    <row r="111" spans="1:19" x14ac:dyDescent="0.2">
      <c r="A111" s="1">
        <v>44768</v>
      </c>
      <c r="B111" t="s">
        <v>22</v>
      </c>
      <c r="C111" s="1">
        <v>44769</v>
      </c>
      <c r="D111">
        <v>3186.05</v>
      </c>
      <c r="E111">
        <v>3221</v>
      </c>
      <c r="F111">
        <v>3250</v>
      </c>
      <c r="G111" t="s">
        <v>20</v>
      </c>
      <c r="H111" t="s">
        <v>21</v>
      </c>
      <c r="I111" s="1">
        <v>44798</v>
      </c>
      <c r="J111">
        <v>48.55</v>
      </c>
      <c r="K111">
        <v>69.650000000000006</v>
      </c>
      <c r="L111">
        <v>45</v>
      </c>
      <c r="M111">
        <v>67</v>
      </c>
      <c r="N111">
        <v>1382</v>
      </c>
      <c r="O111">
        <v>36200</v>
      </c>
    </row>
    <row r="112" spans="1:19" x14ac:dyDescent="0.2">
      <c r="A112" s="1">
        <v>44768</v>
      </c>
      <c r="B112" t="s">
        <v>19</v>
      </c>
      <c r="C112" s="1">
        <v>44764</v>
      </c>
      <c r="D112">
        <v>3067.4</v>
      </c>
      <c r="E112">
        <v>2914</v>
      </c>
      <c r="F112">
        <v>2900</v>
      </c>
      <c r="G112" t="s">
        <v>23</v>
      </c>
      <c r="H112" t="s">
        <v>24</v>
      </c>
      <c r="I112" s="1">
        <v>44798</v>
      </c>
      <c r="J112">
        <v>39.799999999999997</v>
      </c>
      <c r="K112">
        <v>43.75</v>
      </c>
      <c r="L112">
        <v>37</v>
      </c>
      <c r="M112">
        <v>39.049999999999997</v>
      </c>
      <c r="N112">
        <v>155</v>
      </c>
      <c r="O112">
        <v>75800</v>
      </c>
      <c r="P112" s="2">
        <f t="shared" ref="P112" si="162">IFERROR(J112-J113,0)</f>
        <v>10.899999999999999</v>
      </c>
      <c r="Q112" s="2">
        <f t="shared" ref="Q112" si="163">IF(P112=0, 0, IFERROR(M112 - M113, 0))</f>
        <v>22.849999999999998</v>
      </c>
      <c r="R112" s="2">
        <f t="shared" ref="R112" si="164">IF(P112=0, 0, IFERROR(J112 - M113, 0))</f>
        <v>23.599999999999998</v>
      </c>
      <c r="S112" s="2">
        <f>IF(P112=0, 0, IFERROR(M112 - J113, 0))</f>
        <v>10.149999999999999</v>
      </c>
    </row>
    <row r="113" spans="1:19" x14ac:dyDescent="0.2">
      <c r="A113" s="1">
        <v>44768</v>
      </c>
      <c r="B113" t="s">
        <v>22</v>
      </c>
      <c r="C113" s="1">
        <v>44769</v>
      </c>
      <c r="D113">
        <v>3186.05</v>
      </c>
      <c r="E113">
        <v>2914</v>
      </c>
      <c r="F113">
        <v>2900</v>
      </c>
      <c r="G113" t="s">
        <v>23</v>
      </c>
      <c r="H113" t="s">
        <v>24</v>
      </c>
      <c r="I113" s="1">
        <v>44798</v>
      </c>
      <c r="J113">
        <v>28.9</v>
      </c>
      <c r="K113">
        <v>29.2</v>
      </c>
      <c r="L113">
        <v>15.55</v>
      </c>
      <c r="M113">
        <v>16.2</v>
      </c>
      <c r="N113">
        <v>2011</v>
      </c>
      <c r="O113">
        <v>142200</v>
      </c>
    </row>
    <row r="114" spans="1:19" x14ac:dyDescent="0.2">
      <c r="A114" s="1">
        <v>44859</v>
      </c>
      <c r="B114" t="s">
        <v>19</v>
      </c>
      <c r="C114" s="1">
        <v>44858</v>
      </c>
      <c r="D114">
        <v>3121.65</v>
      </c>
      <c r="E114">
        <v>3278</v>
      </c>
      <c r="F114">
        <v>3300</v>
      </c>
      <c r="G114" t="s">
        <v>20</v>
      </c>
      <c r="H114" t="s">
        <v>21</v>
      </c>
      <c r="I114" s="1">
        <v>44889</v>
      </c>
      <c r="J114">
        <v>34</v>
      </c>
      <c r="K114">
        <v>38</v>
      </c>
      <c r="L114">
        <v>32.1</v>
      </c>
      <c r="M114">
        <v>33.4</v>
      </c>
      <c r="N114">
        <v>264</v>
      </c>
      <c r="O114">
        <v>148800</v>
      </c>
      <c r="P114" s="2">
        <f t="shared" ref="P114" si="165">IFERROR(J114-J115,0)</f>
        <v>15.95</v>
      </c>
      <c r="Q114" s="2">
        <f t="shared" ref="Q114" si="166">IF(P114=0, 0, IFERROR(M114 - M115, 0))</f>
        <v>13.349999999999998</v>
      </c>
      <c r="R114" s="2">
        <f t="shared" ref="R114" si="167">IF(P114=0, 0, IFERROR(J114 - M115, 0))</f>
        <v>13.95</v>
      </c>
      <c r="S114" s="2">
        <f>IF(P114=0, 0, IFERROR(M114 - J115, 0))</f>
        <v>15.349999999999998</v>
      </c>
    </row>
    <row r="115" spans="1:19" x14ac:dyDescent="0.2">
      <c r="A115" s="1">
        <v>44859</v>
      </c>
      <c r="B115" t="s">
        <v>22</v>
      </c>
      <c r="C115" s="1">
        <v>44865</v>
      </c>
      <c r="D115">
        <v>3107.7</v>
      </c>
      <c r="E115">
        <v>3278</v>
      </c>
      <c r="F115">
        <v>3300</v>
      </c>
      <c r="G115" t="s">
        <v>20</v>
      </c>
      <c r="H115" t="s">
        <v>21</v>
      </c>
      <c r="I115" s="1">
        <v>44889</v>
      </c>
      <c r="J115">
        <v>18.05</v>
      </c>
      <c r="K115">
        <v>20.75</v>
      </c>
      <c r="L115">
        <v>15.55</v>
      </c>
      <c r="M115">
        <v>20.05</v>
      </c>
      <c r="N115">
        <v>1627</v>
      </c>
      <c r="O115">
        <v>272600</v>
      </c>
    </row>
    <row r="116" spans="1:19" x14ac:dyDescent="0.2">
      <c r="A116" s="1">
        <v>44859</v>
      </c>
      <c r="B116" t="s">
        <v>19</v>
      </c>
      <c r="C116" s="1">
        <v>44858</v>
      </c>
      <c r="D116">
        <v>3121.65</v>
      </c>
      <c r="E116">
        <v>2966</v>
      </c>
      <c r="F116">
        <v>2950</v>
      </c>
      <c r="G116" t="s">
        <v>23</v>
      </c>
      <c r="H116" t="s">
        <v>24</v>
      </c>
      <c r="I116" s="1">
        <v>44889</v>
      </c>
      <c r="J116" t="s">
        <v>25</v>
      </c>
      <c r="K116" t="s">
        <v>25</v>
      </c>
      <c r="L116" t="s">
        <v>25</v>
      </c>
      <c r="M116">
        <v>36.4</v>
      </c>
      <c r="N116" t="s">
        <v>25</v>
      </c>
      <c r="O116">
        <v>6000</v>
      </c>
      <c r="P116" s="2">
        <f t="shared" ref="P116" si="168">IFERROR(J116-J117,0)</f>
        <v>0</v>
      </c>
      <c r="Q116" s="2">
        <f t="shared" ref="Q116" si="169">IF(P116=0, 0, IFERROR(M116 - M117, 0))</f>
        <v>0</v>
      </c>
      <c r="R116" s="2">
        <f t="shared" ref="R116" si="170">IF(P116=0, 0, IFERROR(J116 - M117, 0))</f>
        <v>0</v>
      </c>
      <c r="S116" s="2">
        <f>IF(P116=0, 0, IFERROR(M116 - J117, 0))</f>
        <v>0</v>
      </c>
    </row>
    <row r="117" spans="1:19" x14ac:dyDescent="0.2">
      <c r="A117" s="1">
        <v>44859</v>
      </c>
      <c r="B117" t="s">
        <v>22</v>
      </c>
      <c r="C117" s="1">
        <v>44865</v>
      </c>
      <c r="D117">
        <v>3107.7</v>
      </c>
      <c r="E117">
        <v>2966</v>
      </c>
      <c r="F117">
        <v>2950</v>
      </c>
      <c r="G117" t="s">
        <v>23</v>
      </c>
      <c r="H117" t="s">
        <v>24</v>
      </c>
      <c r="I117" s="1">
        <v>44889</v>
      </c>
      <c r="J117">
        <v>27.15</v>
      </c>
      <c r="K117">
        <v>30</v>
      </c>
      <c r="L117">
        <v>17.149999999999999</v>
      </c>
      <c r="M117">
        <v>17.899999999999999</v>
      </c>
      <c r="N117">
        <v>464</v>
      </c>
      <c r="O117">
        <v>40400</v>
      </c>
    </row>
    <row r="118" spans="1:19" x14ac:dyDescent="0.2">
      <c r="A118" s="1">
        <v>44950</v>
      </c>
      <c r="B118" t="s">
        <v>19</v>
      </c>
      <c r="C118" s="1">
        <v>44949</v>
      </c>
      <c r="D118">
        <v>2784.45</v>
      </c>
      <c r="E118">
        <v>2924</v>
      </c>
      <c r="F118">
        <v>2940</v>
      </c>
      <c r="G118" t="s">
        <v>20</v>
      </c>
      <c r="H118" t="s">
        <v>21</v>
      </c>
      <c r="I118" s="1">
        <v>44980</v>
      </c>
      <c r="J118">
        <v>23</v>
      </c>
      <c r="K118">
        <v>25.25</v>
      </c>
      <c r="L118">
        <v>21.95</v>
      </c>
      <c r="M118">
        <v>23.95</v>
      </c>
      <c r="N118">
        <v>41</v>
      </c>
      <c r="O118">
        <v>17400</v>
      </c>
      <c r="P118" s="2">
        <f t="shared" ref="P118" si="171">IFERROR(J118-J119,0)</f>
        <v>8.1</v>
      </c>
      <c r="Q118" s="2">
        <f t="shared" ref="Q118" si="172">IF(P118=0, 0, IFERROR(M118 - M119, 0))</f>
        <v>8.0499999999999989</v>
      </c>
      <c r="R118" s="2">
        <f t="shared" ref="R118" si="173">IF(P118=0, 0, IFERROR(J118 - M119, 0))</f>
        <v>7.1</v>
      </c>
      <c r="S118" s="2">
        <f>IF(P118=0, 0, IFERROR(M118 - J119, 0))</f>
        <v>9.0499999999999989</v>
      </c>
    </row>
    <row r="119" spans="1:19" x14ac:dyDescent="0.2">
      <c r="A119" s="1">
        <v>44950</v>
      </c>
      <c r="B119" t="s">
        <v>22</v>
      </c>
      <c r="C119" s="1">
        <v>44956</v>
      </c>
      <c r="D119">
        <v>2766.2</v>
      </c>
      <c r="E119">
        <v>2924</v>
      </c>
      <c r="F119">
        <v>2940</v>
      </c>
      <c r="G119" t="s">
        <v>20</v>
      </c>
      <c r="H119" t="s">
        <v>21</v>
      </c>
      <c r="I119" s="1">
        <v>44980</v>
      </c>
      <c r="J119">
        <v>14.9</v>
      </c>
      <c r="K119">
        <v>16.899999999999999</v>
      </c>
      <c r="L119">
        <v>12.45</v>
      </c>
      <c r="M119">
        <v>15.9</v>
      </c>
      <c r="N119">
        <v>312</v>
      </c>
      <c r="O119">
        <v>34400</v>
      </c>
    </row>
    <row r="120" spans="1:19" x14ac:dyDescent="0.2">
      <c r="A120" s="1">
        <v>44950</v>
      </c>
      <c r="B120" t="s">
        <v>19</v>
      </c>
      <c r="C120" s="1">
        <v>44949</v>
      </c>
      <c r="D120">
        <v>2784.45</v>
      </c>
      <c r="E120">
        <v>2645</v>
      </c>
      <c r="F120">
        <v>2650</v>
      </c>
      <c r="G120" t="s">
        <v>23</v>
      </c>
      <c r="H120" t="s">
        <v>24</v>
      </c>
      <c r="I120" s="1">
        <v>44980</v>
      </c>
      <c r="J120">
        <v>18.55</v>
      </c>
      <c r="K120">
        <v>19</v>
      </c>
      <c r="L120">
        <v>10.050000000000001</v>
      </c>
      <c r="M120">
        <v>14.45</v>
      </c>
      <c r="N120">
        <v>100</v>
      </c>
      <c r="O120">
        <v>16200</v>
      </c>
      <c r="P120" s="2">
        <f t="shared" ref="P120" si="174">IFERROR(J120-J121,0)</f>
        <v>-26.45</v>
      </c>
      <c r="Q120" s="2">
        <f t="shared" ref="Q120" si="175">IF(P120=0, 0, IFERROR(M120 - M121, 0))</f>
        <v>-6.6500000000000021</v>
      </c>
      <c r="R120" s="2">
        <f t="shared" ref="R120" si="176">IF(P120=0, 0, IFERROR(J120 - M121, 0))</f>
        <v>-2.5500000000000007</v>
      </c>
      <c r="S120" s="2">
        <f>IF(P120=0, 0, IFERROR(M120 - J121, 0))</f>
        <v>-30.55</v>
      </c>
    </row>
    <row r="121" spans="1:19" x14ac:dyDescent="0.2">
      <c r="A121" s="1">
        <v>44950</v>
      </c>
      <c r="B121" t="s">
        <v>22</v>
      </c>
      <c r="C121" s="1">
        <v>44956</v>
      </c>
      <c r="D121">
        <v>2766.2</v>
      </c>
      <c r="E121">
        <v>2645</v>
      </c>
      <c r="F121">
        <v>2650</v>
      </c>
      <c r="G121" t="s">
        <v>23</v>
      </c>
      <c r="H121" t="s">
        <v>24</v>
      </c>
      <c r="I121" s="1">
        <v>44980</v>
      </c>
      <c r="J121">
        <v>45</v>
      </c>
      <c r="K121">
        <v>45</v>
      </c>
      <c r="L121">
        <v>18.5</v>
      </c>
      <c r="M121">
        <v>21.1</v>
      </c>
      <c r="N121">
        <v>488</v>
      </c>
      <c r="O121">
        <v>64600</v>
      </c>
    </row>
    <row r="122" spans="1:19" x14ac:dyDescent="0.2">
      <c r="A122" s="1">
        <v>45055</v>
      </c>
      <c r="B122" t="s">
        <v>19</v>
      </c>
      <c r="C122" s="1">
        <v>45054</v>
      </c>
      <c r="D122">
        <v>3019.45</v>
      </c>
      <c r="E122">
        <v>3170</v>
      </c>
      <c r="F122">
        <v>3180</v>
      </c>
      <c r="G122" t="s">
        <v>20</v>
      </c>
      <c r="H122" t="s">
        <v>21</v>
      </c>
      <c r="I122" s="1">
        <v>45071</v>
      </c>
      <c r="J122">
        <v>19.100000000000001</v>
      </c>
      <c r="K122">
        <v>19.100000000000001</v>
      </c>
      <c r="L122">
        <v>10.95</v>
      </c>
      <c r="M122">
        <v>13.55</v>
      </c>
      <c r="N122">
        <v>321</v>
      </c>
      <c r="O122">
        <v>21800</v>
      </c>
      <c r="P122" s="2">
        <f t="shared" ref="P122" si="177">IFERROR(J122-J123,0)</f>
        <v>0.90000000000000213</v>
      </c>
      <c r="Q122" s="2">
        <f t="shared" ref="Q122" si="178">IF(P122=0, 0, IFERROR(M122 - M123, 0))</f>
        <v>-5.4499999999999993</v>
      </c>
      <c r="R122" s="2">
        <f t="shared" ref="R122" si="179">IF(P122=0, 0, IFERROR(J122 - M123, 0))</f>
        <v>0.10000000000000142</v>
      </c>
      <c r="S122" s="2">
        <f>IF(P122=0, 0, IFERROR(M122 - J123, 0))</f>
        <v>-4.6499999999999986</v>
      </c>
    </row>
    <row r="123" spans="1:19" x14ac:dyDescent="0.2">
      <c r="A123" s="1">
        <v>45055</v>
      </c>
      <c r="B123" t="s">
        <v>22</v>
      </c>
      <c r="C123" s="1">
        <v>45056</v>
      </c>
      <c r="D123">
        <v>3041.4</v>
      </c>
      <c r="E123">
        <v>3170</v>
      </c>
      <c r="F123">
        <v>3180</v>
      </c>
      <c r="G123" t="s">
        <v>20</v>
      </c>
      <c r="H123" t="s">
        <v>21</v>
      </c>
      <c r="I123" s="1">
        <v>45071</v>
      </c>
      <c r="J123">
        <v>18.2</v>
      </c>
      <c r="K123">
        <v>22.1</v>
      </c>
      <c r="L123">
        <v>15.4</v>
      </c>
      <c r="M123">
        <v>19</v>
      </c>
      <c r="N123">
        <v>269</v>
      </c>
      <c r="O123">
        <v>32000</v>
      </c>
    </row>
    <row r="124" spans="1:19" x14ac:dyDescent="0.2">
      <c r="A124" s="1">
        <v>45055</v>
      </c>
      <c r="B124" t="s">
        <v>19</v>
      </c>
      <c r="C124" s="1">
        <v>45054</v>
      </c>
      <c r="D124">
        <v>3019.45</v>
      </c>
      <c r="E124">
        <v>2868</v>
      </c>
      <c r="F124">
        <v>2860</v>
      </c>
      <c r="G124" t="s">
        <v>23</v>
      </c>
      <c r="H124" t="s">
        <v>24</v>
      </c>
      <c r="I124" s="1">
        <v>45071</v>
      </c>
      <c r="J124">
        <v>11.45</v>
      </c>
      <c r="K124">
        <v>14.1</v>
      </c>
      <c r="L124">
        <v>9.15</v>
      </c>
      <c r="M124">
        <v>10.9</v>
      </c>
      <c r="N124">
        <v>357</v>
      </c>
      <c r="O124">
        <v>55000</v>
      </c>
      <c r="P124" s="2">
        <f t="shared" ref="P124" si="180">IFERROR(J124-J125,0)</f>
        <v>2.4499999999999993</v>
      </c>
      <c r="Q124" s="2">
        <f t="shared" ref="Q124" si="181">IF(P124=0, 0, IFERROR(M124 - M125, 0))</f>
        <v>2.0999999999999996</v>
      </c>
      <c r="R124" s="2">
        <f t="shared" ref="R124" si="182">IF(P124=0, 0, IFERROR(J124 - M125, 0))</f>
        <v>2.6499999999999986</v>
      </c>
      <c r="S124" s="2">
        <f>IF(P124=0, 0, IFERROR(M124 - J125, 0))</f>
        <v>1.9000000000000004</v>
      </c>
    </row>
    <row r="125" spans="1:19" x14ac:dyDescent="0.2">
      <c r="A125" s="1">
        <v>45055</v>
      </c>
      <c r="B125" t="s">
        <v>22</v>
      </c>
      <c r="C125" s="1">
        <v>45056</v>
      </c>
      <c r="D125">
        <v>3041.4</v>
      </c>
      <c r="E125">
        <v>2868</v>
      </c>
      <c r="F125">
        <v>2860</v>
      </c>
      <c r="G125" t="s">
        <v>23</v>
      </c>
      <c r="H125" t="s">
        <v>24</v>
      </c>
      <c r="I125" s="1">
        <v>45071</v>
      </c>
      <c r="J125">
        <v>9</v>
      </c>
      <c r="K125">
        <v>10.55</v>
      </c>
      <c r="L125">
        <v>7.75</v>
      </c>
      <c r="M125">
        <v>8.8000000000000007</v>
      </c>
      <c r="N125">
        <v>275</v>
      </c>
      <c r="O125">
        <v>54000</v>
      </c>
    </row>
    <row r="126" spans="1:19" x14ac:dyDescent="0.2">
      <c r="A126" s="1">
        <v>45132</v>
      </c>
      <c r="B126" t="s">
        <v>19</v>
      </c>
      <c r="C126" s="1">
        <v>45131</v>
      </c>
      <c r="D126">
        <v>3543.7</v>
      </c>
      <c r="E126">
        <v>3721</v>
      </c>
      <c r="F126">
        <v>3740</v>
      </c>
      <c r="G126" t="s">
        <v>20</v>
      </c>
      <c r="H126" t="s">
        <v>21</v>
      </c>
      <c r="I126" s="1">
        <v>45169</v>
      </c>
      <c r="J126">
        <v>52.5</v>
      </c>
      <c r="K126">
        <v>57.4</v>
      </c>
      <c r="L126">
        <v>51</v>
      </c>
      <c r="M126">
        <v>51.45</v>
      </c>
      <c r="N126">
        <v>11</v>
      </c>
      <c r="O126">
        <v>2200</v>
      </c>
      <c r="P126" s="2">
        <f t="shared" ref="P126" si="183">IFERROR(J126-J127,0)</f>
        <v>39.299999999999997</v>
      </c>
      <c r="Q126" s="2">
        <f t="shared" ref="Q126" si="184">IF(P126=0, 0, IFERROR(M126 - M127, 0))</f>
        <v>38.150000000000006</v>
      </c>
      <c r="R126" s="2">
        <f t="shared" ref="R126" si="185">IF(P126=0, 0, IFERROR(J126 - M127, 0))</f>
        <v>39.200000000000003</v>
      </c>
      <c r="S126" s="2">
        <f>IF(P126=0, 0, IFERROR(M126 - J127, 0))</f>
        <v>38.25</v>
      </c>
    </row>
    <row r="127" spans="1:19" x14ac:dyDescent="0.2">
      <c r="A127" s="1">
        <v>45132</v>
      </c>
      <c r="B127" t="s">
        <v>22</v>
      </c>
      <c r="C127" s="1">
        <v>45133</v>
      </c>
      <c r="D127">
        <v>3373</v>
      </c>
      <c r="E127">
        <v>3721</v>
      </c>
      <c r="F127">
        <v>3740</v>
      </c>
      <c r="G127" t="s">
        <v>20</v>
      </c>
      <c r="H127" t="s">
        <v>21</v>
      </c>
      <c r="I127" s="1">
        <v>45169</v>
      </c>
      <c r="J127">
        <v>13.2</v>
      </c>
      <c r="K127">
        <v>16.899999999999999</v>
      </c>
      <c r="L127">
        <v>12.45</v>
      </c>
      <c r="M127">
        <v>13.3</v>
      </c>
      <c r="N127">
        <v>132</v>
      </c>
      <c r="O127">
        <v>12000</v>
      </c>
    </row>
    <row r="128" spans="1:19" x14ac:dyDescent="0.2">
      <c r="A128" s="1">
        <v>45132</v>
      </c>
      <c r="B128" t="s">
        <v>19</v>
      </c>
      <c r="C128" s="1">
        <v>45131</v>
      </c>
      <c r="D128">
        <v>3543.7</v>
      </c>
      <c r="E128">
        <v>3367</v>
      </c>
      <c r="F128">
        <v>3360</v>
      </c>
      <c r="G128" t="s">
        <v>23</v>
      </c>
      <c r="H128" t="s">
        <v>24</v>
      </c>
      <c r="I128" s="1">
        <v>45169</v>
      </c>
      <c r="J128" t="s">
        <v>25</v>
      </c>
      <c r="K128" t="s">
        <v>25</v>
      </c>
      <c r="L128" t="s">
        <v>25</v>
      </c>
      <c r="M128">
        <v>283.89999999999998</v>
      </c>
      <c r="N128" t="s">
        <v>25</v>
      </c>
      <c r="O128" t="s">
        <v>25</v>
      </c>
      <c r="P128" s="2">
        <f t="shared" ref="P128" si="186">IFERROR(J128-J129,0)</f>
        <v>0</v>
      </c>
      <c r="Q128" s="2">
        <f t="shared" ref="Q128" si="187">IF(P128=0, 0, IFERROR(M128 - M129, 0))</f>
        <v>0</v>
      </c>
      <c r="R128" s="2">
        <f t="shared" ref="R128" si="188">IF(P128=0, 0, IFERROR(J128 - M129, 0))</f>
        <v>0</v>
      </c>
      <c r="S128" s="2">
        <f>IF(P128=0, 0, IFERROR(M128 - J129, 0))</f>
        <v>0</v>
      </c>
    </row>
    <row r="129" spans="1:19" x14ac:dyDescent="0.2">
      <c r="A129" s="1">
        <v>45132</v>
      </c>
      <c r="B129" t="s">
        <v>22</v>
      </c>
      <c r="C129" s="1">
        <v>45133</v>
      </c>
      <c r="D129">
        <v>3373</v>
      </c>
      <c r="E129">
        <v>3367</v>
      </c>
      <c r="F129">
        <v>3360</v>
      </c>
      <c r="G129" t="s">
        <v>23</v>
      </c>
      <c r="H129" t="s">
        <v>24</v>
      </c>
      <c r="I129" s="1">
        <v>45169</v>
      </c>
      <c r="J129">
        <v>74.349999999999994</v>
      </c>
      <c r="K129">
        <v>79.05</v>
      </c>
      <c r="L129">
        <v>59.9</v>
      </c>
      <c r="M129">
        <v>69.5</v>
      </c>
      <c r="N129">
        <v>336</v>
      </c>
      <c r="O129">
        <v>30000</v>
      </c>
    </row>
    <row r="130" spans="1:19" x14ac:dyDescent="0.2">
      <c r="A130" s="1">
        <v>45223</v>
      </c>
      <c r="B130" t="s">
        <v>19</v>
      </c>
      <c r="C130" s="1">
        <v>45219</v>
      </c>
      <c r="D130">
        <v>3105.85</v>
      </c>
      <c r="E130">
        <v>3261</v>
      </c>
      <c r="F130">
        <v>3280</v>
      </c>
      <c r="G130" t="s">
        <v>20</v>
      </c>
      <c r="H130" t="s">
        <v>21</v>
      </c>
      <c r="I130" s="1">
        <v>45260</v>
      </c>
      <c r="J130" t="s">
        <v>25</v>
      </c>
      <c r="K130" t="s">
        <v>25</v>
      </c>
      <c r="L130" t="s">
        <v>25</v>
      </c>
      <c r="M130">
        <v>60.8</v>
      </c>
      <c r="N130" t="s">
        <v>25</v>
      </c>
      <c r="O130">
        <v>200</v>
      </c>
      <c r="P130" s="2">
        <f t="shared" ref="P130" si="189">IFERROR(J130-J131,0)</f>
        <v>0</v>
      </c>
      <c r="Q130" s="2">
        <f t="shared" ref="Q130" si="190">IF(P130=0, 0, IFERROR(M130 - M131, 0))</f>
        <v>0</v>
      </c>
      <c r="R130" s="2">
        <f t="shared" ref="R130" si="191">IF(P130=0, 0, IFERROR(J130 - M131, 0))</f>
        <v>0</v>
      </c>
      <c r="S130" s="2">
        <f t="shared" ref="S130" si="192">IF(P130=0, 0, IFERROR(M130 - J132, 0))</f>
        <v>0</v>
      </c>
    </row>
    <row r="131" spans="1:19" x14ac:dyDescent="0.2">
      <c r="A131" s="1">
        <v>45223</v>
      </c>
      <c r="B131" t="s">
        <v>22</v>
      </c>
      <c r="C131" s="1">
        <v>45224</v>
      </c>
      <c r="D131">
        <v>3060.8</v>
      </c>
      <c r="E131">
        <v>3261</v>
      </c>
      <c r="F131">
        <v>3280</v>
      </c>
      <c r="G131" t="s">
        <v>20</v>
      </c>
      <c r="H131" t="s">
        <v>21</v>
      </c>
      <c r="I131" s="1">
        <v>45260</v>
      </c>
      <c r="J131">
        <v>21.4</v>
      </c>
      <c r="K131">
        <v>21.4</v>
      </c>
      <c r="L131">
        <v>12.9</v>
      </c>
      <c r="M131">
        <v>15.15</v>
      </c>
      <c r="N131">
        <v>15</v>
      </c>
      <c r="O131">
        <v>3000</v>
      </c>
    </row>
    <row r="132" spans="1:19" x14ac:dyDescent="0.2">
      <c r="A132" s="1">
        <v>45223</v>
      </c>
      <c r="B132" t="s">
        <v>19</v>
      </c>
      <c r="C132" s="1">
        <v>45219</v>
      </c>
      <c r="D132">
        <v>3105.85</v>
      </c>
      <c r="E132">
        <v>2951</v>
      </c>
      <c r="F132">
        <v>2960</v>
      </c>
      <c r="G132" t="s">
        <v>23</v>
      </c>
      <c r="H132" t="s">
        <v>24</v>
      </c>
      <c r="I132" s="1">
        <v>45260</v>
      </c>
      <c r="J132" t="s">
        <v>25</v>
      </c>
      <c r="K132" t="s">
        <v>25</v>
      </c>
      <c r="L132" t="s">
        <v>25</v>
      </c>
      <c r="M132">
        <v>41.15</v>
      </c>
      <c r="N132" t="s">
        <v>25</v>
      </c>
      <c r="O132" t="s">
        <v>25</v>
      </c>
      <c r="P132" s="2">
        <f t="shared" ref="P132" si="193">IFERROR(J132-J133,0)</f>
        <v>0</v>
      </c>
      <c r="Q132" s="2">
        <f t="shared" ref="Q132" si="194">IF(P132=0, 0, IFERROR(M132 - M133, 0))</f>
        <v>0</v>
      </c>
      <c r="R132" s="2">
        <f t="shared" ref="R132" si="195">IF(P132=0, 0, IFERROR(J132 - M133, 0))</f>
        <v>0</v>
      </c>
    </row>
    <row r="133" spans="1:19" x14ac:dyDescent="0.2">
      <c r="A133" s="1">
        <v>45223</v>
      </c>
      <c r="B133" t="s">
        <v>22</v>
      </c>
      <c r="C133" s="1">
        <v>45224</v>
      </c>
      <c r="D133">
        <v>3060.8</v>
      </c>
      <c r="E133">
        <v>2951</v>
      </c>
      <c r="F133">
        <v>2960</v>
      </c>
      <c r="G133" t="s">
        <v>23</v>
      </c>
      <c r="H133" t="s">
        <v>24</v>
      </c>
      <c r="I133" s="1">
        <v>45260</v>
      </c>
      <c r="J133" t="s">
        <v>25</v>
      </c>
      <c r="K133" t="s">
        <v>25</v>
      </c>
      <c r="L133" t="s">
        <v>25</v>
      </c>
      <c r="M133">
        <v>41.15</v>
      </c>
      <c r="N133" t="s">
        <v>25</v>
      </c>
      <c r="O133" t="s">
        <v>25</v>
      </c>
      <c r="S133" s="2">
        <f>IF(P133=0, 0, IFERROR(M133 -#REF!, 0))</f>
        <v>0</v>
      </c>
    </row>
    <row r="134" spans="1:19" x14ac:dyDescent="0.2">
      <c r="A134" s="1">
        <v>45314</v>
      </c>
      <c r="B134" t="s">
        <v>19</v>
      </c>
      <c r="C134" s="1">
        <v>45311</v>
      </c>
      <c r="D134">
        <v>3138.8</v>
      </c>
      <c r="E134">
        <v>3296</v>
      </c>
      <c r="F134">
        <v>3300</v>
      </c>
      <c r="G134" t="s">
        <v>20</v>
      </c>
      <c r="H134" t="s">
        <v>21</v>
      </c>
      <c r="I134" s="1">
        <v>45351</v>
      </c>
      <c r="J134">
        <v>52.3</v>
      </c>
      <c r="K134">
        <v>54.6</v>
      </c>
      <c r="L134">
        <v>36.5</v>
      </c>
      <c r="M134">
        <v>38.200000000000003</v>
      </c>
      <c r="N134">
        <v>595</v>
      </c>
      <c r="O134">
        <v>172400</v>
      </c>
      <c r="P134" s="2">
        <f t="shared" ref="P134" si="196">IFERROR(J134-J135,0)</f>
        <v>33</v>
      </c>
      <c r="Q134" s="2">
        <f t="shared" ref="Q134" si="197">IF(P134=0, 0, IFERROR(M134 - M135, 0))</f>
        <v>21.400000000000002</v>
      </c>
      <c r="R134" s="2">
        <f t="shared" ref="R134" si="198">IF(P134=0, 0, IFERROR(J134 - M135, 0))</f>
        <v>35.5</v>
      </c>
    </row>
    <row r="135" spans="1:19" x14ac:dyDescent="0.2">
      <c r="A135" s="1">
        <v>45314</v>
      </c>
      <c r="B135" t="s">
        <v>22</v>
      </c>
      <c r="C135" s="1">
        <v>45315</v>
      </c>
      <c r="D135">
        <v>2999.45</v>
      </c>
      <c r="E135">
        <v>3296</v>
      </c>
      <c r="F135">
        <v>3300</v>
      </c>
      <c r="G135" t="s">
        <v>20</v>
      </c>
      <c r="H135" t="s">
        <v>21</v>
      </c>
      <c r="I135" s="1">
        <v>45351</v>
      </c>
      <c r="J135">
        <v>19.3</v>
      </c>
      <c r="K135">
        <v>21.55</v>
      </c>
      <c r="L135">
        <v>15.65</v>
      </c>
      <c r="M135">
        <v>16.8</v>
      </c>
      <c r="N135">
        <v>1532</v>
      </c>
      <c r="O135">
        <v>275400</v>
      </c>
      <c r="S135" s="2">
        <f>IF(P135=0, 0, IFERROR(M135 -#REF!, 0))</f>
        <v>0</v>
      </c>
    </row>
    <row r="136" spans="1:19" x14ac:dyDescent="0.2">
      <c r="A136" s="1">
        <v>45314</v>
      </c>
      <c r="B136" t="s">
        <v>19</v>
      </c>
      <c r="C136" s="1">
        <v>45311</v>
      </c>
      <c r="D136">
        <v>3138.8</v>
      </c>
      <c r="E136">
        <v>2982</v>
      </c>
      <c r="F136">
        <v>2980</v>
      </c>
      <c r="G136" t="s">
        <v>23</v>
      </c>
      <c r="H136" t="s">
        <v>24</v>
      </c>
      <c r="I136" s="1">
        <v>45351</v>
      </c>
      <c r="J136" t="s">
        <v>25</v>
      </c>
      <c r="K136" t="s">
        <v>25</v>
      </c>
      <c r="L136" t="s">
        <v>25</v>
      </c>
      <c r="M136">
        <v>69.25</v>
      </c>
      <c r="N136" t="s">
        <v>25</v>
      </c>
      <c r="O136" t="s">
        <v>25</v>
      </c>
      <c r="P136" s="2">
        <f t="shared" ref="P136" si="199">IFERROR(J136-J137,0)</f>
        <v>0</v>
      </c>
      <c r="Q136" s="2">
        <f t="shared" ref="Q136" si="200">IF(P136=0, 0, IFERROR(M136 - M137, 0))</f>
        <v>0</v>
      </c>
      <c r="R136" s="2">
        <f t="shared" ref="R136" si="201">IF(P136=0, 0, IFERROR(J136 - M137, 0))</f>
        <v>0</v>
      </c>
    </row>
    <row r="137" spans="1:19" x14ac:dyDescent="0.2">
      <c r="A137" s="1">
        <v>45314</v>
      </c>
      <c r="B137" t="s">
        <v>22</v>
      </c>
      <c r="C137" s="1">
        <v>45315</v>
      </c>
      <c r="D137">
        <v>2999.45</v>
      </c>
      <c r="E137">
        <v>2982</v>
      </c>
      <c r="F137">
        <v>2980</v>
      </c>
      <c r="G137" t="s">
        <v>23</v>
      </c>
      <c r="H137" t="s">
        <v>24</v>
      </c>
      <c r="I137" s="1">
        <v>45351</v>
      </c>
      <c r="J137">
        <v>39</v>
      </c>
      <c r="K137">
        <v>78.099999999999994</v>
      </c>
      <c r="L137">
        <v>39</v>
      </c>
      <c r="M137">
        <v>65.8</v>
      </c>
      <c r="N137">
        <v>227</v>
      </c>
      <c r="O137">
        <v>17200</v>
      </c>
      <c r="S137" s="2">
        <f>IF(P137=0, 0, IFERROR(M137 -#REF!, 0))</f>
        <v>0</v>
      </c>
    </row>
    <row r="138" spans="1:19" x14ac:dyDescent="0.2">
      <c r="A138" s="1">
        <v>45420</v>
      </c>
      <c r="B138" t="s">
        <v>19</v>
      </c>
      <c r="C138" s="1">
        <v>45419</v>
      </c>
      <c r="D138">
        <v>2913</v>
      </c>
      <c r="E138">
        <v>3059</v>
      </c>
      <c r="F138">
        <v>3060</v>
      </c>
      <c r="G138" t="s">
        <v>20</v>
      </c>
      <c r="H138" t="s">
        <v>21</v>
      </c>
      <c r="I138" s="1">
        <v>45442</v>
      </c>
      <c r="J138">
        <v>52.7</v>
      </c>
      <c r="K138">
        <v>64.7</v>
      </c>
      <c r="L138">
        <v>43.3</v>
      </c>
      <c r="M138">
        <v>44.8</v>
      </c>
      <c r="N138">
        <v>316</v>
      </c>
      <c r="O138">
        <v>90600</v>
      </c>
      <c r="P138" s="2">
        <f t="shared" ref="P138" si="202">IFERROR(J138-J139,0)</f>
        <v>30.700000000000003</v>
      </c>
      <c r="Q138" s="2">
        <f t="shared" ref="Q138" si="203">IF(P138=0, 0, IFERROR(M138 - M139, 0))</f>
        <v>38.9</v>
      </c>
      <c r="R138" s="2">
        <f t="shared" ref="R138" si="204">IF(P138=0, 0, IFERROR(J138 - M139, 0))</f>
        <v>46.800000000000004</v>
      </c>
    </row>
    <row r="139" spans="1:19" x14ac:dyDescent="0.2">
      <c r="A139" s="1">
        <v>45420</v>
      </c>
      <c r="B139" t="s">
        <v>22</v>
      </c>
      <c r="C139" s="1">
        <v>45421</v>
      </c>
      <c r="D139">
        <v>2710.1</v>
      </c>
      <c r="E139">
        <v>3059</v>
      </c>
      <c r="F139">
        <v>3060</v>
      </c>
      <c r="G139" t="s">
        <v>20</v>
      </c>
      <c r="H139" t="s">
        <v>21</v>
      </c>
      <c r="I139" s="1">
        <v>45442</v>
      </c>
      <c r="J139">
        <v>22</v>
      </c>
      <c r="K139">
        <v>25.2</v>
      </c>
      <c r="L139">
        <v>5.45</v>
      </c>
      <c r="M139">
        <v>5.9</v>
      </c>
      <c r="N139">
        <v>1168</v>
      </c>
      <c r="O139">
        <v>115200</v>
      </c>
      <c r="S139" s="2">
        <f>IF(P139=0, 0, IFERROR(M139 -#REF!, 0))</f>
        <v>0</v>
      </c>
    </row>
    <row r="140" spans="1:19" x14ac:dyDescent="0.2">
      <c r="A140" s="1">
        <v>45420</v>
      </c>
      <c r="B140" t="s">
        <v>19</v>
      </c>
      <c r="C140" s="1">
        <v>45419</v>
      </c>
      <c r="D140">
        <v>2913</v>
      </c>
      <c r="E140">
        <v>2767</v>
      </c>
      <c r="F140">
        <v>2760</v>
      </c>
      <c r="G140" t="s">
        <v>23</v>
      </c>
      <c r="H140" t="s">
        <v>24</v>
      </c>
      <c r="I140" s="1">
        <v>45442</v>
      </c>
      <c r="J140">
        <v>29.75</v>
      </c>
      <c r="K140">
        <v>39.4</v>
      </c>
      <c r="L140">
        <v>24.7</v>
      </c>
      <c r="M140">
        <v>36.15</v>
      </c>
      <c r="N140">
        <v>270</v>
      </c>
      <c r="O140">
        <v>148400</v>
      </c>
      <c r="P140" s="2">
        <f t="shared" ref="P140" si="205">IFERROR(J140-J141,0)</f>
        <v>-32.200000000000003</v>
      </c>
      <c r="Q140" s="2">
        <f t="shared" ref="Q140" si="206">IF(P140=0, 0, IFERROR(M140 - M141, 0))</f>
        <v>-64.800000000000011</v>
      </c>
      <c r="R140" s="2">
        <f t="shared" ref="R140" si="207">IF(P140=0, 0, IFERROR(J140 - M141, 0))</f>
        <v>-71.2</v>
      </c>
    </row>
    <row r="141" spans="1:19" x14ac:dyDescent="0.2">
      <c r="A141" s="1">
        <v>45420</v>
      </c>
      <c r="B141" t="s">
        <v>22</v>
      </c>
      <c r="C141" s="1">
        <v>45421</v>
      </c>
      <c r="D141">
        <v>2710.1</v>
      </c>
      <c r="E141">
        <v>2767</v>
      </c>
      <c r="F141">
        <v>2760</v>
      </c>
      <c r="G141" t="s">
        <v>23</v>
      </c>
      <c r="H141" t="s">
        <v>24</v>
      </c>
      <c r="I141" s="1">
        <v>45442</v>
      </c>
      <c r="J141">
        <v>61.95</v>
      </c>
      <c r="K141">
        <v>106.75</v>
      </c>
      <c r="L141">
        <v>48.6</v>
      </c>
      <c r="M141">
        <v>100.95</v>
      </c>
      <c r="N141">
        <v>7248</v>
      </c>
      <c r="O141">
        <v>225400</v>
      </c>
      <c r="S141" s="2">
        <f>IF(P141=0, 0, IFERROR(M141 -#REF!, 0))</f>
        <v>0</v>
      </c>
    </row>
    <row r="142" spans="1:19" x14ac:dyDescent="0.2">
      <c r="A142" s="1">
        <v>45496</v>
      </c>
      <c r="B142" t="s">
        <v>19</v>
      </c>
      <c r="C142" s="1">
        <v>45495</v>
      </c>
      <c r="D142">
        <v>2934.3</v>
      </c>
      <c r="E142">
        <v>3081</v>
      </c>
      <c r="F142">
        <v>3100</v>
      </c>
      <c r="G142" t="s">
        <v>20</v>
      </c>
      <c r="H142" t="s">
        <v>21</v>
      </c>
      <c r="I142" s="1">
        <v>45533</v>
      </c>
      <c r="J142">
        <v>47.85</v>
      </c>
      <c r="K142">
        <v>54.7</v>
      </c>
      <c r="L142">
        <v>38.65</v>
      </c>
      <c r="M142">
        <v>40.4</v>
      </c>
      <c r="N142">
        <v>1695</v>
      </c>
      <c r="O142">
        <v>263000</v>
      </c>
      <c r="P142" s="2">
        <f t="shared" ref="P142" si="208">IFERROR(J142-J143,0)</f>
        <v>27.150000000000002</v>
      </c>
      <c r="Q142" s="2">
        <f t="shared" ref="Q142" si="209">IF(P142=0, 0, IFERROR(M142 - M143, 0))</f>
        <v>20.7</v>
      </c>
      <c r="R142" s="2">
        <f t="shared" ref="R142" si="210">IF(P142=0, 0, IFERROR(J142 - M143, 0))</f>
        <v>28.150000000000002</v>
      </c>
    </row>
    <row r="143" spans="1:19" x14ac:dyDescent="0.2">
      <c r="A143" s="1">
        <v>45496</v>
      </c>
      <c r="B143" t="s">
        <v>22</v>
      </c>
      <c r="C143" s="1">
        <v>45497</v>
      </c>
      <c r="D143">
        <v>2912.8</v>
      </c>
      <c r="E143">
        <v>3081</v>
      </c>
      <c r="F143">
        <v>3100</v>
      </c>
      <c r="G143" t="s">
        <v>20</v>
      </c>
      <c r="H143" t="s">
        <v>21</v>
      </c>
      <c r="I143" s="1">
        <v>45533</v>
      </c>
      <c r="J143">
        <v>20.7</v>
      </c>
      <c r="K143">
        <v>25</v>
      </c>
      <c r="L143">
        <v>18.899999999999999</v>
      </c>
      <c r="M143">
        <v>19.7</v>
      </c>
      <c r="N143">
        <v>1917</v>
      </c>
      <c r="O143">
        <v>314200</v>
      </c>
      <c r="S143" s="2">
        <f>IF(P143=0, 0, IFERROR(M143 -#REF!, 0))</f>
        <v>0</v>
      </c>
    </row>
    <row r="144" spans="1:19" x14ac:dyDescent="0.2">
      <c r="A144" s="1">
        <v>45496</v>
      </c>
      <c r="B144" t="s">
        <v>19</v>
      </c>
      <c r="C144" s="1">
        <v>45495</v>
      </c>
      <c r="D144">
        <v>2934.3</v>
      </c>
      <c r="E144">
        <v>2788</v>
      </c>
      <c r="F144">
        <v>2780</v>
      </c>
      <c r="G144" t="s">
        <v>23</v>
      </c>
      <c r="H144" t="s">
        <v>24</v>
      </c>
      <c r="I144" s="1">
        <v>45533</v>
      </c>
      <c r="J144" t="s">
        <v>25</v>
      </c>
      <c r="K144" t="s">
        <v>25</v>
      </c>
      <c r="L144" t="s">
        <v>25</v>
      </c>
      <c r="M144">
        <v>55.85</v>
      </c>
      <c r="N144" t="s">
        <v>25</v>
      </c>
      <c r="O144" t="s">
        <v>25</v>
      </c>
      <c r="P144" s="2">
        <f t="shared" ref="P144" si="211">IFERROR(J144-J145,0)</f>
        <v>0</v>
      </c>
      <c r="Q144" s="2">
        <f t="shared" ref="Q144" si="212">IF(P144=0, 0, IFERROR(M144 - M145, 0))</f>
        <v>0</v>
      </c>
      <c r="R144" s="2">
        <f t="shared" ref="R144" si="213">IF(P144=0, 0, IFERROR(J144 - M145, 0))</f>
        <v>0</v>
      </c>
    </row>
    <row r="145" spans="1:19" x14ac:dyDescent="0.2">
      <c r="A145" s="1">
        <v>45496</v>
      </c>
      <c r="B145" t="s">
        <v>22</v>
      </c>
      <c r="C145" s="1">
        <v>45497</v>
      </c>
      <c r="D145">
        <v>2912.8</v>
      </c>
      <c r="E145">
        <v>2788</v>
      </c>
      <c r="F145">
        <v>2780</v>
      </c>
      <c r="G145" t="s">
        <v>23</v>
      </c>
      <c r="H145" t="s">
        <v>24</v>
      </c>
      <c r="I145" s="1">
        <v>45533</v>
      </c>
      <c r="J145">
        <v>23</v>
      </c>
      <c r="K145">
        <v>23.6</v>
      </c>
      <c r="L145">
        <v>19.649999999999999</v>
      </c>
      <c r="M145">
        <v>19.899999999999999</v>
      </c>
      <c r="N145">
        <v>72</v>
      </c>
      <c r="O145">
        <v>10200</v>
      </c>
      <c r="S145" s="2">
        <f>IF(P145=0, 0, IFERROR(M145 -#REF!, 0))</f>
        <v>0</v>
      </c>
    </row>
    <row r="146" spans="1:19" x14ac:dyDescent="0.2">
      <c r="A146" s="1">
        <v>45587</v>
      </c>
      <c r="B146" t="s">
        <v>19</v>
      </c>
      <c r="C146" s="1">
        <v>45583</v>
      </c>
      <c r="D146">
        <v>2992.15</v>
      </c>
      <c r="E146">
        <v>3142</v>
      </c>
      <c r="F146">
        <v>3160</v>
      </c>
      <c r="G146" t="s">
        <v>20</v>
      </c>
      <c r="H146" t="s">
        <v>21</v>
      </c>
      <c r="I146" s="1">
        <v>45596</v>
      </c>
      <c r="J146">
        <v>21.4</v>
      </c>
      <c r="K146">
        <v>23.6</v>
      </c>
      <c r="L146">
        <v>12.35</v>
      </c>
      <c r="M146">
        <v>13.15</v>
      </c>
      <c r="N146">
        <v>1848</v>
      </c>
      <c r="O146">
        <v>224800</v>
      </c>
      <c r="P146" s="2">
        <f t="shared" ref="P146" si="214">IFERROR(J146-J147,0)</f>
        <v>18.349999999999998</v>
      </c>
      <c r="Q146" s="2">
        <f t="shared" ref="Q146" si="215">IF(P146=0, 0, IFERROR(M146 - M147, 0))</f>
        <v>11.15</v>
      </c>
      <c r="R146" s="2">
        <f t="shared" ref="R146" si="216">IF(P146=0, 0, IFERROR(J146 - M147, 0))</f>
        <v>19.399999999999999</v>
      </c>
    </row>
    <row r="147" spans="1:19" x14ac:dyDescent="0.2">
      <c r="A147" s="1">
        <v>45587</v>
      </c>
      <c r="B147" t="s">
        <v>22</v>
      </c>
      <c r="C147" s="1">
        <v>45589</v>
      </c>
      <c r="D147">
        <v>2972</v>
      </c>
      <c r="E147">
        <v>3142</v>
      </c>
      <c r="F147">
        <v>3160</v>
      </c>
      <c r="G147" t="s">
        <v>20</v>
      </c>
      <c r="H147" t="s">
        <v>21</v>
      </c>
      <c r="I147" s="1">
        <v>45596</v>
      </c>
      <c r="J147">
        <v>3.05</v>
      </c>
      <c r="K147">
        <v>3.75</v>
      </c>
      <c r="L147">
        <v>1.75</v>
      </c>
      <c r="M147">
        <v>2</v>
      </c>
      <c r="N147">
        <v>1057</v>
      </c>
      <c r="O147">
        <v>199600</v>
      </c>
      <c r="S147" s="2">
        <f>IF(P147=0, 0, IFERROR(M147 -#REF!, 0))</f>
        <v>0</v>
      </c>
    </row>
    <row r="148" spans="1:19" x14ac:dyDescent="0.2">
      <c r="A148" s="1">
        <v>45587</v>
      </c>
      <c r="B148" t="s">
        <v>19</v>
      </c>
      <c r="C148" s="1">
        <v>45583</v>
      </c>
      <c r="D148">
        <v>2992.15</v>
      </c>
      <c r="E148">
        <v>2843</v>
      </c>
      <c r="F148">
        <v>2840</v>
      </c>
      <c r="G148" t="s">
        <v>23</v>
      </c>
      <c r="H148" t="s">
        <v>24</v>
      </c>
      <c r="I148" s="1">
        <v>45596</v>
      </c>
      <c r="J148">
        <v>6.95</v>
      </c>
      <c r="K148">
        <v>21.35</v>
      </c>
      <c r="L148">
        <v>6.05</v>
      </c>
      <c r="M148">
        <v>19.3</v>
      </c>
      <c r="N148">
        <v>440</v>
      </c>
      <c r="O148">
        <v>36600</v>
      </c>
      <c r="P148" s="2">
        <f t="shared" ref="P148" si="217">IFERROR(J148-J149,0)</f>
        <v>2.3500000000000005</v>
      </c>
      <c r="Q148" s="2">
        <f t="shared" ref="Q148" si="218">IF(P148=0, 0, IFERROR(M148 - M149, 0))</f>
        <v>14.100000000000001</v>
      </c>
      <c r="R148" s="2">
        <f t="shared" ref="R148" si="219">IF(P148=0, 0, IFERROR(J148 - M149, 0))</f>
        <v>1.75</v>
      </c>
    </row>
    <row r="149" spans="1:19" x14ac:dyDescent="0.2">
      <c r="A149" s="1">
        <v>45587</v>
      </c>
      <c r="B149" t="s">
        <v>22</v>
      </c>
      <c r="C149" s="1">
        <v>45589</v>
      </c>
      <c r="D149">
        <v>2972</v>
      </c>
      <c r="E149">
        <v>2843</v>
      </c>
      <c r="F149">
        <v>2840</v>
      </c>
      <c r="G149" t="s">
        <v>23</v>
      </c>
      <c r="H149" t="s">
        <v>24</v>
      </c>
      <c r="I149" s="1">
        <v>45596</v>
      </c>
      <c r="J149">
        <v>4.5999999999999996</v>
      </c>
      <c r="K149">
        <v>9.3000000000000007</v>
      </c>
      <c r="L149">
        <v>4.3</v>
      </c>
      <c r="M149">
        <v>5.2</v>
      </c>
      <c r="N149">
        <v>665</v>
      </c>
      <c r="O149">
        <v>60000</v>
      </c>
      <c r="S149" s="2">
        <f>IF(P149=0, 0, IFERROR(M149 -#REF!, 0))</f>
        <v>0</v>
      </c>
    </row>
    <row r="150" spans="1:19" x14ac:dyDescent="0.2">
      <c r="A150" s="1">
        <v>45678</v>
      </c>
      <c r="B150" t="s">
        <v>19</v>
      </c>
      <c r="C150" s="1">
        <v>45677</v>
      </c>
      <c r="D150">
        <v>2280.5500000000002</v>
      </c>
      <c r="E150">
        <v>2395</v>
      </c>
      <c r="F150">
        <v>2400</v>
      </c>
      <c r="G150" t="s">
        <v>20</v>
      </c>
      <c r="H150" t="s">
        <v>21</v>
      </c>
      <c r="I150" s="1">
        <v>45687</v>
      </c>
      <c r="J150">
        <v>4.7</v>
      </c>
      <c r="K150">
        <v>5.15</v>
      </c>
      <c r="L150">
        <v>3.1</v>
      </c>
      <c r="M150">
        <v>4.25</v>
      </c>
      <c r="N150">
        <v>2217</v>
      </c>
      <c r="O150">
        <v>924800</v>
      </c>
      <c r="P150" s="2">
        <f t="shared" ref="P150" si="220">IFERROR(J150-J151,0)</f>
        <v>0.70000000000000018</v>
      </c>
      <c r="Q150" s="2">
        <f t="shared" ref="Q150" si="221">IF(P150=0, 0, IFERROR(M150 - M151, 0))</f>
        <v>2.25</v>
      </c>
      <c r="R150" s="2">
        <f t="shared" ref="R150" si="222">IF(P150=0, 0, IFERROR(J150 - M151, 0))</f>
        <v>2.7</v>
      </c>
    </row>
    <row r="151" spans="1:19" x14ac:dyDescent="0.2">
      <c r="A151" s="1">
        <v>45678</v>
      </c>
      <c r="B151" t="s">
        <v>22</v>
      </c>
      <c r="C151" s="1">
        <v>45679</v>
      </c>
      <c r="D151">
        <v>2262.1</v>
      </c>
      <c r="E151">
        <v>2395</v>
      </c>
      <c r="F151">
        <v>2400</v>
      </c>
      <c r="G151" t="s">
        <v>20</v>
      </c>
      <c r="H151" t="s">
        <v>21</v>
      </c>
      <c r="I151" s="1">
        <v>45687</v>
      </c>
      <c r="J151">
        <v>4</v>
      </c>
      <c r="K151">
        <v>4.2</v>
      </c>
      <c r="L151">
        <v>1.8</v>
      </c>
      <c r="M151">
        <v>2</v>
      </c>
      <c r="N151">
        <v>2092</v>
      </c>
      <c r="O151">
        <v>963800</v>
      </c>
      <c r="S151" s="2">
        <f>IF(P151=0, 0, IFERROR(M151 -#REF!, 0))</f>
        <v>0</v>
      </c>
    </row>
    <row r="152" spans="1:19" x14ac:dyDescent="0.2">
      <c r="A152" s="1">
        <v>45678</v>
      </c>
      <c r="B152" t="s">
        <v>19</v>
      </c>
      <c r="C152" s="1">
        <v>45677</v>
      </c>
      <c r="D152">
        <v>2280.5500000000002</v>
      </c>
      <c r="E152">
        <v>2167</v>
      </c>
      <c r="F152">
        <v>2160</v>
      </c>
      <c r="G152" t="s">
        <v>23</v>
      </c>
      <c r="H152" t="s">
        <v>24</v>
      </c>
      <c r="I152" s="1">
        <v>45687</v>
      </c>
      <c r="J152">
        <v>7.75</v>
      </c>
      <c r="K152">
        <v>8.15</v>
      </c>
      <c r="L152">
        <v>4.5</v>
      </c>
      <c r="M152">
        <v>5.7</v>
      </c>
      <c r="N152">
        <v>471</v>
      </c>
      <c r="O152">
        <v>112400</v>
      </c>
      <c r="P152" s="2">
        <f t="shared" ref="P152" si="223">IFERROR(J152-J153,0)</f>
        <v>2.1500000000000004</v>
      </c>
      <c r="Q152" s="2">
        <f t="shared" ref="Q152" si="224">IF(P152=0, 0, IFERROR(M152 - M153, 0))</f>
        <v>1.3500000000000005</v>
      </c>
      <c r="R152" s="2">
        <f t="shared" ref="R152" si="225">IF(P152=0, 0, IFERROR(J152 - M153, 0))</f>
        <v>3.4000000000000004</v>
      </c>
    </row>
    <row r="153" spans="1:19" x14ac:dyDescent="0.2">
      <c r="A153" s="1">
        <v>45678</v>
      </c>
      <c r="B153" t="s">
        <v>22</v>
      </c>
      <c r="C153" s="1">
        <v>45679</v>
      </c>
      <c r="D153">
        <v>2262.1</v>
      </c>
      <c r="E153">
        <v>2167</v>
      </c>
      <c r="F153">
        <v>2160</v>
      </c>
      <c r="G153" t="s">
        <v>23</v>
      </c>
      <c r="H153" t="s">
        <v>24</v>
      </c>
      <c r="I153" s="1">
        <v>45687</v>
      </c>
      <c r="J153">
        <v>5.6</v>
      </c>
      <c r="K153">
        <v>7.7</v>
      </c>
      <c r="L153">
        <v>4.1500000000000004</v>
      </c>
      <c r="M153">
        <v>4.3499999999999996</v>
      </c>
      <c r="N153">
        <v>461</v>
      </c>
      <c r="O153">
        <v>108800</v>
      </c>
      <c r="S153" s="2">
        <f t="shared" ref="S153" si="226">IF(P153=0, 0, IFERROR(M153 - J155, 0))</f>
        <v>0</v>
      </c>
    </row>
    <row r="154" spans="1:19" x14ac:dyDescent="0.2">
      <c r="O154" t="s">
        <v>26</v>
      </c>
      <c r="P154">
        <f>SUM(P2:P153)</f>
        <v>210.05</v>
      </c>
      <c r="Q154">
        <f>SUM(Q2:Q153)</f>
        <v>179.44999999999993</v>
      </c>
      <c r="R154">
        <f>SUM(R2:R153)</f>
        <v>275.09999999999997</v>
      </c>
      <c r="S154">
        <f>SUM(S2:S153)</f>
        <v>53.65</v>
      </c>
    </row>
    <row r="155" spans="1:19" x14ac:dyDescent="0.2">
      <c r="P155">
        <f>P154*200</f>
        <v>42010</v>
      </c>
      <c r="Q155">
        <f t="shared" ref="Q155:S155" si="227">Q154*200</f>
        <v>35889.999999999985</v>
      </c>
      <c r="R155">
        <f t="shared" si="227"/>
        <v>55019.999999999993</v>
      </c>
      <c r="S155">
        <f t="shared" si="227"/>
        <v>10730</v>
      </c>
    </row>
  </sheetData>
  <autoFilter ref="A1:S155" xr:uid="{A2A5C7A5-0E0E-A446-85E5-419E8D9AAF0E}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6041-3AFC-3645-81D3-72F49D9ACA05}">
  <dimension ref="A1:S154"/>
  <sheetViews>
    <sheetView zoomScaleNormal="100" workbookViewId="0">
      <selection activeCell="Q1" sqref="Q1:T1048576"/>
    </sheetView>
  </sheetViews>
  <sheetFormatPr baseColWidth="10" defaultColWidth="8.83203125" defaultRowHeight="15" x14ac:dyDescent="0.2"/>
  <cols>
    <col min="1" max="1" width="12.5" style="2" bestFit="1" customWidth="1"/>
    <col min="2" max="2" width="10.6640625" style="2" customWidth="1"/>
    <col min="3" max="3" width="11.5" style="2" customWidth="1"/>
    <col min="4" max="4" width="10.83203125" style="2" customWidth="1"/>
    <col min="5" max="5" width="11.33203125" style="2" customWidth="1"/>
    <col min="6" max="6" width="11.5" style="2" customWidth="1"/>
    <col min="7" max="7" width="8.33203125" style="2" customWidth="1"/>
    <col min="8" max="8" width="10.83203125" style="2" customWidth="1"/>
    <col min="9" max="9" width="10.1640625" style="2" customWidth="1"/>
    <col min="10" max="13" width="5.83203125" style="2" customWidth="1"/>
    <col min="14" max="14" width="6.83203125" style="2" customWidth="1"/>
    <col min="15" max="15" width="12.33203125" style="2" customWidth="1"/>
    <col min="16" max="16" width="7.5" style="2" customWidth="1"/>
    <col min="17" max="17" width="6.5" style="2" bestFit="1" customWidth="1"/>
    <col min="18" max="19" width="6.5" style="2" customWidth="1"/>
    <col min="20" max="20" width="6.5" style="2" bestFit="1" customWidth="1"/>
    <col min="21" max="21" width="8.6640625" style="2" bestFit="1" customWidth="1"/>
    <col min="22" max="16384" width="8.83203125" style="2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3">
        <v>45680</v>
      </c>
      <c r="B2" s="2" t="s">
        <v>19</v>
      </c>
      <c r="C2" s="3">
        <v>45679</v>
      </c>
      <c r="D2" s="2">
        <v>1666.05</v>
      </c>
      <c r="E2" s="2">
        <v>1583</v>
      </c>
      <c r="F2" s="2">
        <v>1580</v>
      </c>
      <c r="G2" s="2" t="s">
        <v>23</v>
      </c>
      <c r="H2" s="2" t="s">
        <v>24</v>
      </c>
      <c r="I2" s="3">
        <v>45715</v>
      </c>
      <c r="J2" s="2">
        <v>23.05</v>
      </c>
      <c r="K2" s="2">
        <v>31.5</v>
      </c>
      <c r="L2" s="2">
        <v>14.25</v>
      </c>
      <c r="M2" s="2">
        <v>15.15</v>
      </c>
      <c r="N2" s="2">
        <v>289</v>
      </c>
      <c r="O2" s="2">
        <v>134750</v>
      </c>
      <c r="P2" s="2">
        <f>IFERROR(J2-J3,0)</f>
        <v>8.4</v>
      </c>
      <c r="Q2" s="2">
        <f>IF(P2=0, 0, IFERROR(M2 - M3, 0))</f>
        <v>-1.2999999999999989</v>
      </c>
      <c r="R2" s="2">
        <f>IF(P2=0, 0, IFERROR(J2 - M3, 0))</f>
        <v>6.6000000000000014</v>
      </c>
      <c r="S2" s="2">
        <f>IF(P2=0, 0, IFERROR(M2 - J3, 0))</f>
        <v>0.5</v>
      </c>
    </row>
    <row r="3" spans="1:19" x14ac:dyDescent="0.2">
      <c r="A3" s="3">
        <v>45680</v>
      </c>
      <c r="B3" s="2" t="s">
        <v>22</v>
      </c>
      <c r="C3" s="3">
        <v>45681</v>
      </c>
      <c r="D3" s="2">
        <v>1649.8</v>
      </c>
      <c r="E3" s="2">
        <v>1583</v>
      </c>
      <c r="F3" s="2">
        <v>1580</v>
      </c>
      <c r="G3" s="2" t="s">
        <v>23</v>
      </c>
      <c r="H3" s="2" t="s">
        <v>24</v>
      </c>
      <c r="I3" s="3">
        <v>45715</v>
      </c>
      <c r="J3" s="2">
        <v>14.65</v>
      </c>
      <c r="K3" s="2">
        <v>17.350000000000001</v>
      </c>
      <c r="L3" s="2">
        <v>12.6</v>
      </c>
      <c r="M3" s="2">
        <v>16.45</v>
      </c>
      <c r="N3" s="2">
        <v>97</v>
      </c>
      <c r="O3" s="2">
        <v>147950</v>
      </c>
    </row>
    <row r="4" spans="1:19" x14ac:dyDescent="0.2">
      <c r="A4" s="3">
        <v>45585</v>
      </c>
      <c r="B4" s="2" t="s">
        <v>19</v>
      </c>
      <c r="C4" s="3">
        <v>45583</v>
      </c>
      <c r="D4" s="2">
        <v>1681.85</v>
      </c>
      <c r="E4" s="2">
        <v>1766</v>
      </c>
      <c r="F4" s="2">
        <v>1770</v>
      </c>
      <c r="G4" s="2" t="s">
        <v>20</v>
      </c>
      <c r="H4" s="2" t="s">
        <v>21</v>
      </c>
      <c r="I4" s="3">
        <v>45596</v>
      </c>
      <c r="J4" s="2">
        <v>3.6</v>
      </c>
      <c r="K4" s="2">
        <v>5.85</v>
      </c>
      <c r="L4" s="2">
        <v>2.5</v>
      </c>
      <c r="M4" s="2">
        <v>5.05</v>
      </c>
      <c r="N4" s="2">
        <v>3940</v>
      </c>
      <c r="O4" s="2">
        <v>1358500</v>
      </c>
      <c r="P4" s="2">
        <f t="shared" ref="P4" si="0">IFERROR(J4-J5,0)</f>
        <v>-2.5500000000000003</v>
      </c>
      <c r="Q4" s="2">
        <f t="shared" ref="Q4" si="1">IF(P4=0, 0, IFERROR(M4 - M5, 0))</f>
        <v>0.14999999999999947</v>
      </c>
      <c r="R4" s="2">
        <f t="shared" ref="R4" si="2">IF(P4=0, 0, IFERROR(J4 - M5, 0))</f>
        <v>-1.3000000000000003</v>
      </c>
      <c r="S4" s="2">
        <f t="shared" ref="S4" si="3">IF(P4=0, 0, IFERROR(M4 - J5, 0))</f>
        <v>-1.1000000000000005</v>
      </c>
    </row>
    <row r="5" spans="1:19" x14ac:dyDescent="0.2">
      <c r="A5" s="3">
        <v>45585</v>
      </c>
      <c r="B5" s="2" t="s">
        <v>22</v>
      </c>
      <c r="C5" s="3">
        <v>45587</v>
      </c>
      <c r="D5" s="2">
        <v>1714.55</v>
      </c>
      <c r="E5" s="2">
        <v>1766</v>
      </c>
      <c r="F5" s="2">
        <v>1770</v>
      </c>
      <c r="G5" s="2" t="s">
        <v>20</v>
      </c>
      <c r="H5" s="2" t="s">
        <v>21</v>
      </c>
      <c r="I5" s="3">
        <v>45596</v>
      </c>
      <c r="J5" s="2">
        <v>6.15</v>
      </c>
      <c r="K5" s="2">
        <v>8.8000000000000007</v>
      </c>
      <c r="L5" s="2">
        <v>4.2</v>
      </c>
      <c r="M5" s="2">
        <v>4.9000000000000004</v>
      </c>
      <c r="N5" s="2">
        <v>7684</v>
      </c>
      <c r="O5" s="2">
        <v>1580150</v>
      </c>
    </row>
    <row r="6" spans="1:19" x14ac:dyDescent="0.2">
      <c r="A6" s="3">
        <v>45585</v>
      </c>
      <c r="B6" s="2" t="s">
        <v>19</v>
      </c>
      <c r="C6" s="3">
        <v>45583</v>
      </c>
      <c r="D6" s="2">
        <v>1681.85</v>
      </c>
      <c r="E6" s="2">
        <v>1598</v>
      </c>
      <c r="F6" s="2">
        <v>1600</v>
      </c>
      <c r="G6" s="2" t="s">
        <v>23</v>
      </c>
      <c r="H6" s="2" t="s">
        <v>24</v>
      </c>
      <c r="I6" s="3">
        <v>45596</v>
      </c>
      <c r="J6" s="2">
        <v>6.3</v>
      </c>
      <c r="K6" s="2">
        <v>8.3000000000000007</v>
      </c>
      <c r="L6" s="2">
        <v>3.75</v>
      </c>
      <c r="M6" s="2">
        <v>4.7</v>
      </c>
      <c r="N6" s="2">
        <v>7532</v>
      </c>
      <c r="O6" s="2">
        <v>2715900</v>
      </c>
      <c r="P6" s="2">
        <f t="shared" ref="P6" si="4">IFERROR(J6-J7,0)</f>
        <v>5.3999999999999995</v>
      </c>
      <c r="Q6" s="2">
        <f t="shared" ref="Q6" si="5">IF(P6=0, 0, IFERROR(M6 - M7, 0))</f>
        <v>2.95</v>
      </c>
      <c r="R6" s="2">
        <f t="shared" ref="R6" si="6">IF(P6=0, 0, IFERROR(J6 - M7, 0))</f>
        <v>4.55</v>
      </c>
      <c r="S6" s="2">
        <f t="shared" ref="S6" si="7">IF(P6=0, 0, IFERROR(M6 - J7, 0))</f>
        <v>3.8000000000000003</v>
      </c>
    </row>
    <row r="7" spans="1:19" x14ac:dyDescent="0.2">
      <c r="A7" s="3">
        <v>45585</v>
      </c>
      <c r="B7" s="2" t="s">
        <v>22</v>
      </c>
      <c r="C7" s="3">
        <v>45587</v>
      </c>
      <c r="D7" s="2">
        <v>1714.55</v>
      </c>
      <c r="E7" s="2">
        <v>1598</v>
      </c>
      <c r="F7" s="2">
        <v>1600</v>
      </c>
      <c r="G7" s="2" t="s">
        <v>23</v>
      </c>
      <c r="H7" s="2" t="s">
        <v>24</v>
      </c>
      <c r="I7" s="3">
        <v>45596</v>
      </c>
      <c r="J7" s="2">
        <v>0.9</v>
      </c>
      <c r="K7" s="2">
        <v>1.85</v>
      </c>
      <c r="L7" s="2">
        <v>0.9</v>
      </c>
      <c r="M7" s="2">
        <v>1.75</v>
      </c>
      <c r="N7" s="2">
        <v>2968</v>
      </c>
      <c r="O7" s="2">
        <v>2091650</v>
      </c>
    </row>
    <row r="8" spans="1:19" x14ac:dyDescent="0.2">
      <c r="A8" s="3">
        <v>45494</v>
      </c>
      <c r="B8" s="2" t="s">
        <v>19</v>
      </c>
      <c r="C8" s="3">
        <v>45492</v>
      </c>
      <c r="D8" s="2">
        <v>1607.3</v>
      </c>
      <c r="E8" s="2">
        <v>1688</v>
      </c>
      <c r="F8" s="2">
        <v>1690</v>
      </c>
      <c r="G8" s="2" t="s">
        <v>20</v>
      </c>
      <c r="H8" s="2" t="s">
        <v>21</v>
      </c>
      <c r="I8" s="3">
        <v>45533</v>
      </c>
      <c r="J8" s="2">
        <v>28.5</v>
      </c>
      <c r="K8" s="2">
        <v>30.1</v>
      </c>
      <c r="L8" s="2">
        <v>26.25</v>
      </c>
      <c r="M8" s="2">
        <v>26.85</v>
      </c>
      <c r="N8" s="2">
        <v>77</v>
      </c>
      <c r="O8" s="2">
        <v>52250</v>
      </c>
      <c r="P8" s="2">
        <f t="shared" ref="P8" si="8">IFERROR(J8-J9,0)</f>
        <v>0.64999999999999858</v>
      </c>
      <c r="Q8" s="2">
        <f t="shared" ref="Q8" si="9">IF(P8=0, 0, IFERROR(M8 - M9, 0))</f>
        <v>-4.5</v>
      </c>
      <c r="R8" s="2">
        <f t="shared" ref="R8" si="10">IF(P8=0, 0, IFERROR(J8 - M9, 0))</f>
        <v>-2.8500000000000014</v>
      </c>
      <c r="S8" s="2">
        <f t="shared" ref="S8" si="11">IF(P8=0, 0, IFERROR(M8 - J9, 0))</f>
        <v>-1</v>
      </c>
    </row>
    <row r="9" spans="1:19" x14ac:dyDescent="0.2">
      <c r="A9" s="3">
        <v>45494</v>
      </c>
      <c r="B9" s="2" t="s">
        <v>22</v>
      </c>
      <c r="C9" s="3">
        <v>45495</v>
      </c>
      <c r="D9" s="2">
        <v>1642.55</v>
      </c>
      <c r="E9" s="2">
        <v>1688</v>
      </c>
      <c r="F9" s="2">
        <v>1690</v>
      </c>
      <c r="G9" s="2" t="s">
        <v>20</v>
      </c>
      <c r="H9" s="2" t="s">
        <v>21</v>
      </c>
      <c r="I9" s="3">
        <v>45533</v>
      </c>
      <c r="J9" s="2">
        <v>27.85</v>
      </c>
      <c r="K9" s="2">
        <v>35.1</v>
      </c>
      <c r="L9" s="2">
        <v>25.4</v>
      </c>
      <c r="M9" s="2">
        <v>31.35</v>
      </c>
      <c r="N9" s="2">
        <v>245</v>
      </c>
      <c r="O9" s="2">
        <v>77550</v>
      </c>
    </row>
    <row r="10" spans="1:19" x14ac:dyDescent="0.2">
      <c r="A10" s="3">
        <v>45494</v>
      </c>
      <c r="B10" s="2" t="s">
        <v>19</v>
      </c>
      <c r="C10" s="3">
        <v>45492</v>
      </c>
      <c r="D10" s="2">
        <v>1607.3</v>
      </c>
      <c r="E10" s="2">
        <v>1527</v>
      </c>
      <c r="F10" s="2">
        <v>1530</v>
      </c>
      <c r="G10" s="2" t="s">
        <v>23</v>
      </c>
      <c r="H10" s="2" t="s">
        <v>24</v>
      </c>
      <c r="I10" s="3">
        <v>45533</v>
      </c>
      <c r="K10" s="2" t="s">
        <v>25</v>
      </c>
      <c r="L10" s="2" t="s">
        <v>25</v>
      </c>
      <c r="M10" s="2">
        <v>11.6</v>
      </c>
      <c r="N10" s="2" t="s">
        <v>25</v>
      </c>
      <c r="O10" s="2">
        <v>1100</v>
      </c>
      <c r="P10" s="2">
        <f t="shared" ref="P10" si="12">IFERROR(J10-J11,0)</f>
        <v>-10</v>
      </c>
      <c r="Q10" s="2">
        <f t="shared" ref="Q10" si="13">IF(P10=0, 0, IFERROR(M10 - M11, 0))</f>
        <v>2.9499999999999993</v>
      </c>
      <c r="R10" s="2">
        <f t="shared" ref="R10" si="14">IF(P10=0, 0, IFERROR(J10 - M11, 0))</f>
        <v>-8.65</v>
      </c>
      <c r="S10" s="2">
        <f t="shared" ref="S10" si="15">IF(P10=0, 0, IFERROR(M10 - J11, 0))</f>
        <v>1.5999999999999996</v>
      </c>
    </row>
    <row r="11" spans="1:19" x14ac:dyDescent="0.2">
      <c r="A11" s="3">
        <v>45494</v>
      </c>
      <c r="B11" s="2" t="s">
        <v>22</v>
      </c>
      <c r="C11" s="3">
        <v>45495</v>
      </c>
      <c r="D11" s="2">
        <v>1642.55</v>
      </c>
      <c r="E11" s="2">
        <v>1527</v>
      </c>
      <c r="F11" s="2">
        <v>1530</v>
      </c>
      <c r="G11" s="2" t="s">
        <v>23</v>
      </c>
      <c r="H11" s="2" t="s">
        <v>24</v>
      </c>
      <c r="I11" s="3">
        <v>45533</v>
      </c>
      <c r="J11" s="2">
        <v>10</v>
      </c>
      <c r="K11" s="2">
        <v>10</v>
      </c>
      <c r="L11" s="2">
        <v>8.4499999999999993</v>
      </c>
      <c r="M11" s="2">
        <v>8.65</v>
      </c>
      <c r="N11" s="2">
        <v>18</v>
      </c>
      <c r="O11" s="2">
        <v>4950</v>
      </c>
    </row>
    <row r="12" spans="1:19" x14ac:dyDescent="0.2">
      <c r="A12" s="3">
        <v>45403</v>
      </c>
      <c r="B12" s="2" t="s">
        <v>19</v>
      </c>
      <c r="C12" s="3">
        <v>45401</v>
      </c>
      <c r="D12" s="2">
        <v>1531.3</v>
      </c>
      <c r="E12" s="2">
        <v>1608</v>
      </c>
      <c r="F12" s="2">
        <v>1610</v>
      </c>
      <c r="G12" s="2" t="s">
        <v>20</v>
      </c>
      <c r="H12" s="2" t="s">
        <v>21</v>
      </c>
      <c r="I12" s="3">
        <v>45442</v>
      </c>
      <c r="J12" s="2">
        <v>11</v>
      </c>
      <c r="K12" s="2">
        <v>19.350000000000001</v>
      </c>
      <c r="L12" s="2">
        <v>11</v>
      </c>
      <c r="M12" s="2">
        <v>18.350000000000001</v>
      </c>
      <c r="N12" s="2">
        <v>233</v>
      </c>
      <c r="O12" s="2">
        <v>57200</v>
      </c>
      <c r="P12" s="2">
        <f t="shared" ref="P12" si="16">IFERROR(J12-J13,0)</f>
        <v>-7.0500000000000007</v>
      </c>
      <c r="Q12" s="2">
        <f t="shared" ref="Q12" si="17">IF(P12=0, 0, IFERROR(M12 - M13, 0))</f>
        <v>8.3000000000000007</v>
      </c>
      <c r="R12" s="2">
        <f t="shared" ref="R12" si="18">IF(P12=0, 0, IFERROR(J12 - M13, 0))</f>
        <v>0.94999999999999929</v>
      </c>
      <c r="S12" s="2">
        <f t="shared" ref="S12" si="19">IF(P12=0, 0, IFERROR(M12 - J13, 0))</f>
        <v>0.30000000000000071</v>
      </c>
    </row>
    <row r="13" spans="1:19" x14ac:dyDescent="0.2">
      <c r="A13" s="3">
        <v>45403</v>
      </c>
      <c r="B13" s="2" t="s">
        <v>22</v>
      </c>
      <c r="C13" s="3">
        <v>45404</v>
      </c>
      <c r="D13" s="2">
        <v>1512.2</v>
      </c>
      <c r="E13" s="2">
        <v>1608</v>
      </c>
      <c r="F13" s="2">
        <v>1610</v>
      </c>
      <c r="G13" s="2" t="s">
        <v>20</v>
      </c>
      <c r="H13" s="2" t="s">
        <v>21</v>
      </c>
      <c r="I13" s="3">
        <v>45442</v>
      </c>
      <c r="J13" s="2">
        <v>18.05</v>
      </c>
      <c r="K13" s="2">
        <v>19.2</v>
      </c>
      <c r="L13" s="2">
        <v>9.4499999999999993</v>
      </c>
      <c r="M13" s="2">
        <v>10.050000000000001</v>
      </c>
      <c r="N13" s="2">
        <v>450</v>
      </c>
      <c r="O13" s="2">
        <v>157300</v>
      </c>
    </row>
    <row r="14" spans="1:19" x14ac:dyDescent="0.2">
      <c r="A14" s="3">
        <v>45403</v>
      </c>
      <c r="B14" s="2" t="s">
        <v>19</v>
      </c>
      <c r="C14" s="3">
        <v>45401</v>
      </c>
      <c r="D14" s="2">
        <v>1531.3</v>
      </c>
      <c r="E14" s="2">
        <v>1455</v>
      </c>
      <c r="F14" s="2">
        <v>1460</v>
      </c>
      <c r="G14" s="2" t="s">
        <v>23</v>
      </c>
      <c r="H14" s="2" t="s">
        <v>24</v>
      </c>
      <c r="I14" s="3">
        <v>45442</v>
      </c>
      <c r="J14" s="2">
        <v>28</v>
      </c>
      <c r="K14" s="2">
        <v>30.55</v>
      </c>
      <c r="L14" s="2">
        <v>16.95</v>
      </c>
      <c r="M14" s="2">
        <v>17.3</v>
      </c>
      <c r="N14" s="2">
        <v>247</v>
      </c>
      <c r="O14" s="2">
        <v>140250</v>
      </c>
      <c r="P14" s="2">
        <f t="shared" ref="P14" si="20">IFERROR(J14-J15,0)</f>
        <v>-2.8000000000000007</v>
      </c>
      <c r="Q14" s="2">
        <f t="shared" ref="Q14" si="21">IF(P14=0, 0, IFERROR(M14 - M15, 0))</f>
        <v>-1.0500000000000007</v>
      </c>
      <c r="R14" s="2">
        <f t="shared" ref="R14" si="22">IF(P14=0, 0, IFERROR(J14 - M15, 0))</f>
        <v>9.6499999999999986</v>
      </c>
      <c r="S14" s="2">
        <f t="shared" ref="S14" si="23">IF(P14=0, 0, IFERROR(M14 - J15, 0))</f>
        <v>-13.5</v>
      </c>
    </row>
    <row r="15" spans="1:19" x14ac:dyDescent="0.2">
      <c r="A15" s="3">
        <v>45403</v>
      </c>
      <c r="B15" s="2" t="s">
        <v>22</v>
      </c>
      <c r="C15" s="3">
        <v>45404</v>
      </c>
      <c r="D15" s="2">
        <v>1512.2</v>
      </c>
      <c r="E15" s="2">
        <v>1455</v>
      </c>
      <c r="F15" s="2">
        <v>1460</v>
      </c>
      <c r="G15" s="2" t="s">
        <v>23</v>
      </c>
      <c r="H15" s="2" t="s">
        <v>24</v>
      </c>
      <c r="I15" s="3">
        <v>45442</v>
      </c>
      <c r="J15" s="2">
        <v>30.8</v>
      </c>
      <c r="K15" s="2">
        <v>30.8</v>
      </c>
      <c r="L15" s="2">
        <v>16.05</v>
      </c>
      <c r="M15" s="2">
        <v>18.350000000000001</v>
      </c>
      <c r="N15" s="2">
        <v>747</v>
      </c>
      <c r="O15" s="2">
        <v>303050</v>
      </c>
    </row>
    <row r="16" spans="1:19" x14ac:dyDescent="0.2">
      <c r="A16" s="3">
        <v>45307</v>
      </c>
      <c r="B16" s="2" t="s">
        <v>19</v>
      </c>
      <c r="C16" s="3">
        <v>45306</v>
      </c>
      <c r="D16" s="2">
        <v>1672.8</v>
      </c>
      <c r="E16" s="2">
        <v>1756</v>
      </c>
      <c r="F16" s="2">
        <v>1760</v>
      </c>
      <c r="G16" s="2" t="s">
        <v>20</v>
      </c>
      <c r="H16" s="2" t="s">
        <v>21</v>
      </c>
      <c r="I16" s="3">
        <v>45316</v>
      </c>
      <c r="J16" s="2">
        <v>5</v>
      </c>
      <c r="K16" s="2">
        <v>11.25</v>
      </c>
      <c r="L16" s="2">
        <v>4.8499999999999996</v>
      </c>
      <c r="M16" s="2">
        <v>9.6999999999999993</v>
      </c>
      <c r="N16" s="2">
        <v>3693</v>
      </c>
      <c r="O16" s="2">
        <v>815100</v>
      </c>
      <c r="P16" s="2">
        <f t="shared" ref="P16" si="24">IFERROR(J16-J17,0)</f>
        <v>0.84999999999999964</v>
      </c>
      <c r="Q16" s="2">
        <f t="shared" ref="Q16" si="25">IF(P16=0, 0, IFERROR(M16 - M17, 0))</f>
        <v>7.4499999999999993</v>
      </c>
      <c r="R16" s="2">
        <f t="shared" ref="R16" si="26">IF(P16=0, 0, IFERROR(J16 - M17, 0))</f>
        <v>2.75</v>
      </c>
      <c r="S16" s="2">
        <f t="shared" ref="S16" si="27">IF(P16=0, 0, IFERROR(M16 - J17, 0))</f>
        <v>5.5499999999999989</v>
      </c>
    </row>
    <row r="17" spans="1:19" x14ac:dyDescent="0.2">
      <c r="A17" s="3">
        <v>45307</v>
      </c>
      <c r="B17" s="2" t="s">
        <v>22</v>
      </c>
      <c r="C17" s="3">
        <v>45308</v>
      </c>
      <c r="D17" s="2">
        <v>1537.5</v>
      </c>
      <c r="E17" s="2">
        <v>1756</v>
      </c>
      <c r="F17" s="2">
        <v>1760</v>
      </c>
      <c r="G17" s="2" t="s">
        <v>20</v>
      </c>
      <c r="H17" s="2" t="s">
        <v>21</v>
      </c>
      <c r="I17" s="3">
        <v>45316</v>
      </c>
      <c r="J17" s="2">
        <v>4.1500000000000004</v>
      </c>
      <c r="K17" s="2">
        <v>4.1500000000000004</v>
      </c>
      <c r="L17" s="2">
        <v>0.6</v>
      </c>
      <c r="M17" s="2">
        <v>2.25</v>
      </c>
      <c r="N17" s="2">
        <v>6832</v>
      </c>
      <c r="O17" s="2">
        <v>925100</v>
      </c>
    </row>
    <row r="18" spans="1:19" x14ac:dyDescent="0.2">
      <c r="A18" s="3">
        <v>45307</v>
      </c>
      <c r="B18" s="2" t="s">
        <v>19</v>
      </c>
      <c r="C18" s="3">
        <v>45306</v>
      </c>
      <c r="D18" s="2">
        <v>1672.8</v>
      </c>
      <c r="E18" s="2">
        <v>1589</v>
      </c>
      <c r="F18" s="2">
        <v>1590</v>
      </c>
      <c r="G18" s="2" t="s">
        <v>23</v>
      </c>
      <c r="H18" s="2" t="s">
        <v>24</v>
      </c>
      <c r="I18" s="3">
        <v>45316</v>
      </c>
      <c r="J18" s="2">
        <v>7.6</v>
      </c>
      <c r="K18" s="2">
        <v>7.9</v>
      </c>
      <c r="L18" s="2">
        <v>4.5999999999999996</v>
      </c>
      <c r="M18" s="2">
        <v>5.9</v>
      </c>
      <c r="N18" s="2">
        <v>1227</v>
      </c>
      <c r="O18" s="2">
        <v>221650</v>
      </c>
      <c r="P18" s="2">
        <f t="shared" ref="P18" si="28">IFERROR(J18-J19,0)</f>
        <v>-22.4</v>
      </c>
      <c r="Q18" s="2">
        <f t="shared" ref="Q18" si="29">IF(P18=0, 0, IFERROR(M18 - M19, 0))</f>
        <v>-56.550000000000004</v>
      </c>
      <c r="R18" s="2">
        <f>IF(P18=0, 0, IFERROR(J18 - M19, 0))</f>
        <v>-54.85</v>
      </c>
      <c r="S18" s="2">
        <f t="shared" ref="S18" si="30">IF(P18=0, 0, IFERROR(M18 - J19, 0))</f>
        <v>-24.1</v>
      </c>
    </row>
    <row r="19" spans="1:19" x14ac:dyDescent="0.2">
      <c r="A19" s="3">
        <v>45307</v>
      </c>
      <c r="B19" s="2" t="s">
        <v>22</v>
      </c>
      <c r="C19" s="3">
        <v>45308</v>
      </c>
      <c r="D19" s="2">
        <v>1537.5</v>
      </c>
      <c r="E19" s="2">
        <v>1589</v>
      </c>
      <c r="F19" s="2">
        <v>1590</v>
      </c>
      <c r="G19" s="2" t="s">
        <v>23</v>
      </c>
      <c r="H19" s="2" t="s">
        <v>24</v>
      </c>
      <c r="I19" s="3">
        <v>45316</v>
      </c>
      <c r="J19" s="2">
        <v>30</v>
      </c>
      <c r="K19" s="2">
        <v>71</v>
      </c>
      <c r="L19" s="2">
        <v>20.05</v>
      </c>
      <c r="M19" s="2">
        <v>62.45</v>
      </c>
      <c r="N19" s="2">
        <v>8875</v>
      </c>
      <c r="O19" s="2">
        <v>321200</v>
      </c>
    </row>
    <row r="20" spans="1:19" x14ac:dyDescent="0.2">
      <c r="A20" s="3">
        <v>45216</v>
      </c>
      <c r="B20" s="2" t="s">
        <v>19</v>
      </c>
      <c r="C20" s="3">
        <v>45215</v>
      </c>
      <c r="D20" s="2">
        <v>1529.6</v>
      </c>
      <c r="E20" s="2">
        <v>1606</v>
      </c>
      <c r="F20" s="2">
        <v>1610</v>
      </c>
      <c r="G20" s="2" t="s">
        <v>20</v>
      </c>
      <c r="H20" s="2" t="s">
        <v>21</v>
      </c>
      <c r="I20" s="3">
        <v>45225</v>
      </c>
      <c r="J20" s="2">
        <v>5.0999999999999996</v>
      </c>
      <c r="K20" s="2">
        <v>5.0999999999999996</v>
      </c>
      <c r="L20" s="2">
        <v>3.4</v>
      </c>
      <c r="M20" s="2">
        <v>4.0999999999999996</v>
      </c>
      <c r="N20" s="2">
        <v>3294</v>
      </c>
      <c r="O20" s="2">
        <v>1120350</v>
      </c>
      <c r="P20" s="2">
        <f t="shared" ref="P20" si="31">IFERROR(J20-J21,0)</f>
        <v>3.4999999999999996</v>
      </c>
      <c r="Q20" s="2">
        <f t="shared" ref="Q20" si="32">IF(P20=0, 0, IFERROR(M20 - M21, 0))</f>
        <v>2.8999999999999995</v>
      </c>
      <c r="R20" s="2">
        <f t="shared" ref="R20" si="33">IF(P20=0, 0, IFERROR(J20 - M21, 0))</f>
        <v>3.8999999999999995</v>
      </c>
      <c r="S20" s="2">
        <f t="shared" ref="S20" si="34">IF(P20=0, 0, IFERROR(M20 - J21, 0))</f>
        <v>2.4999999999999996</v>
      </c>
    </row>
    <row r="21" spans="1:19" x14ac:dyDescent="0.2">
      <c r="A21" s="3">
        <v>45216</v>
      </c>
      <c r="B21" s="2" t="s">
        <v>22</v>
      </c>
      <c r="C21" s="3">
        <v>45217</v>
      </c>
      <c r="D21" s="2">
        <v>1519.75</v>
      </c>
      <c r="E21" s="2">
        <v>1606</v>
      </c>
      <c r="F21" s="2">
        <v>1610</v>
      </c>
      <c r="G21" s="2" t="s">
        <v>20</v>
      </c>
      <c r="H21" s="2" t="s">
        <v>21</v>
      </c>
      <c r="I21" s="3">
        <v>45225</v>
      </c>
      <c r="J21" s="2">
        <v>1.6</v>
      </c>
      <c r="K21" s="2">
        <v>1.6</v>
      </c>
      <c r="L21" s="2">
        <v>1</v>
      </c>
      <c r="M21" s="2">
        <v>1.2</v>
      </c>
      <c r="N21" s="2">
        <v>2467</v>
      </c>
      <c r="O21" s="2">
        <v>684200</v>
      </c>
    </row>
    <row r="22" spans="1:19" x14ac:dyDescent="0.2">
      <c r="A22" s="3">
        <v>45216</v>
      </c>
      <c r="B22" s="2" t="s">
        <v>19</v>
      </c>
      <c r="C22" s="3">
        <v>45215</v>
      </c>
      <c r="D22" s="2">
        <v>1529.6</v>
      </c>
      <c r="E22" s="2">
        <v>1453</v>
      </c>
      <c r="F22" s="2">
        <v>1450</v>
      </c>
      <c r="G22" s="2" t="s">
        <v>23</v>
      </c>
      <c r="H22" s="2" t="s">
        <v>24</v>
      </c>
      <c r="I22" s="3">
        <v>45225</v>
      </c>
      <c r="J22" s="2">
        <v>3.65</v>
      </c>
      <c r="K22" s="2">
        <v>4.8499999999999996</v>
      </c>
      <c r="L22" s="2">
        <v>2.95</v>
      </c>
      <c r="M22" s="2">
        <v>4.5</v>
      </c>
      <c r="N22" s="2">
        <v>5556</v>
      </c>
      <c r="O22" s="2">
        <v>1790250</v>
      </c>
      <c r="P22" s="2">
        <f t="shared" ref="P22" si="35">IFERROR(J22-J23,0)</f>
        <v>2.0499999999999998</v>
      </c>
      <c r="Q22" s="2">
        <f t="shared" ref="Q22" si="36">IF(P22=0, 0, IFERROR(M22 - M23, 0))</f>
        <v>2.1</v>
      </c>
      <c r="R22" s="2">
        <f t="shared" ref="R22" si="37">IF(P22=0, 0, IFERROR(J22 - M23, 0))</f>
        <v>1.25</v>
      </c>
      <c r="S22" s="2">
        <f t="shared" ref="S22" si="38">IF(P22=0, 0, IFERROR(M22 - J23, 0))</f>
        <v>2.9</v>
      </c>
    </row>
    <row r="23" spans="1:19" x14ac:dyDescent="0.2">
      <c r="A23" s="3">
        <v>45216</v>
      </c>
      <c r="B23" s="2" t="s">
        <v>22</v>
      </c>
      <c r="C23" s="3">
        <v>45217</v>
      </c>
      <c r="D23" s="2">
        <v>1519.75</v>
      </c>
      <c r="E23" s="2">
        <v>1453</v>
      </c>
      <c r="F23" s="2">
        <v>1450</v>
      </c>
      <c r="G23" s="2" t="s">
        <v>23</v>
      </c>
      <c r="H23" s="2" t="s">
        <v>24</v>
      </c>
      <c r="I23" s="3">
        <v>45225</v>
      </c>
      <c r="J23" s="2">
        <v>1.6</v>
      </c>
      <c r="K23" s="2">
        <v>2.5</v>
      </c>
      <c r="L23" s="2">
        <v>1.4</v>
      </c>
      <c r="M23" s="2">
        <v>2.4</v>
      </c>
      <c r="N23" s="2">
        <v>3598</v>
      </c>
      <c r="O23" s="2">
        <v>1592800</v>
      </c>
    </row>
    <row r="24" spans="1:19" x14ac:dyDescent="0.2">
      <c r="A24" s="3">
        <v>45124</v>
      </c>
      <c r="B24" s="2" t="s">
        <v>19</v>
      </c>
      <c r="C24" s="3">
        <v>45120</v>
      </c>
      <c r="D24" s="2">
        <v>1641.1</v>
      </c>
      <c r="E24" s="2">
        <v>1723</v>
      </c>
      <c r="F24" s="2">
        <v>1730</v>
      </c>
      <c r="G24" s="2" t="s">
        <v>20</v>
      </c>
      <c r="H24" s="2" t="s">
        <v>21</v>
      </c>
      <c r="I24" s="3">
        <v>45134</v>
      </c>
      <c r="J24" s="2">
        <v>11.85</v>
      </c>
      <c r="K24" s="2">
        <v>11.85</v>
      </c>
      <c r="L24" s="2">
        <v>5.2</v>
      </c>
      <c r="M24" s="2">
        <v>5.6</v>
      </c>
      <c r="N24" s="2">
        <v>1608</v>
      </c>
      <c r="O24" s="2">
        <v>1154450</v>
      </c>
      <c r="P24" s="2">
        <f t="shared" ref="P24" si="39">IFERROR(J24-J25,0)</f>
        <v>-0.34999999999999964</v>
      </c>
      <c r="Q24" s="2">
        <f t="shared" ref="Q24" si="40">IF(P24=0, 0, IFERROR(M24 - M25, 0))</f>
        <v>-2</v>
      </c>
      <c r="R24" s="2">
        <f t="shared" ref="R24" si="41">IF(P24=0, 0, IFERROR(J24 - M25, 0))</f>
        <v>4.25</v>
      </c>
      <c r="S24" s="2">
        <f t="shared" ref="S24" si="42">IF(P24=0, 0, IFERROR(M24 - J25, 0))</f>
        <v>-6.6</v>
      </c>
    </row>
    <row r="25" spans="1:19" x14ac:dyDescent="0.2">
      <c r="A25" s="3">
        <v>45124</v>
      </c>
      <c r="B25" s="2" t="s">
        <v>22</v>
      </c>
      <c r="C25" s="3">
        <v>45125</v>
      </c>
      <c r="D25" s="2">
        <v>1677.5</v>
      </c>
      <c r="E25" s="2">
        <v>1723</v>
      </c>
      <c r="F25" s="2">
        <v>1730</v>
      </c>
      <c r="G25" s="2" t="s">
        <v>20</v>
      </c>
      <c r="H25" s="2" t="s">
        <v>21</v>
      </c>
      <c r="I25" s="3">
        <v>45134</v>
      </c>
      <c r="J25" s="2">
        <v>12.2</v>
      </c>
      <c r="K25" s="2">
        <v>14.75</v>
      </c>
      <c r="L25" s="2">
        <v>6.35</v>
      </c>
      <c r="M25" s="2">
        <v>7.6</v>
      </c>
      <c r="N25" s="2">
        <v>7479</v>
      </c>
      <c r="O25" s="2">
        <v>1399200</v>
      </c>
    </row>
    <row r="26" spans="1:19" x14ac:dyDescent="0.2">
      <c r="A26" s="3">
        <v>45124</v>
      </c>
      <c r="B26" s="2" t="s">
        <v>19</v>
      </c>
      <c r="C26" s="3">
        <v>45120</v>
      </c>
      <c r="D26" s="2">
        <v>1641.1</v>
      </c>
      <c r="E26" s="2">
        <v>1559</v>
      </c>
      <c r="F26" s="2">
        <v>1560</v>
      </c>
      <c r="G26" s="2" t="s">
        <v>23</v>
      </c>
      <c r="H26" s="2" t="s">
        <v>24</v>
      </c>
      <c r="I26" s="3">
        <v>45134</v>
      </c>
      <c r="J26" s="2">
        <v>5.35</v>
      </c>
      <c r="K26" s="2">
        <v>5.4</v>
      </c>
      <c r="L26" s="2">
        <v>2.8</v>
      </c>
      <c r="M26" s="2">
        <v>3.3</v>
      </c>
      <c r="N26" s="2">
        <v>1359</v>
      </c>
      <c r="O26" s="2">
        <v>411400</v>
      </c>
      <c r="P26" s="2">
        <f t="shared" ref="P26" si="43">IFERROR(J26-J27,0)</f>
        <v>4.25</v>
      </c>
      <c r="Q26" s="2">
        <f t="shared" ref="Q26" si="44">IF(P26=0, 0, IFERROR(M26 - M27, 0))</f>
        <v>1.4</v>
      </c>
      <c r="R26" s="2">
        <f t="shared" ref="R26" si="45">IF(P26=0, 0, IFERROR(J26 - M27, 0))</f>
        <v>3.4499999999999997</v>
      </c>
      <c r="S26" s="2">
        <f t="shared" ref="S26" si="46">IF(P26=0, 0, IFERROR(M26 - J27, 0))</f>
        <v>2.1999999999999997</v>
      </c>
    </row>
    <row r="27" spans="1:19" x14ac:dyDescent="0.2">
      <c r="A27" s="3">
        <v>45124</v>
      </c>
      <c r="B27" s="2" t="s">
        <v>22</v>
      </c>
      <c r="C27" s="3">
        <v>45125</v>
      </c>
      <c r="D27" s="2">
        <v>1677.5</v>
      </c>
      <c r="E27" s="2">
        <v>1559</v>
      </c>
      <c r="F27" s="2">
        <v>1560</v>
      </c>
      <c r="G27" s="2" t="s">
        <v>23</v>
      </c>
      <c r="H27" s="2" t="s">
        <v>24</v>
      </c>
      <c r="I27" s="3">
        <v>45134</v>
      </c>
      <c r="J27" s="2">
        <v>1.1000000000000001</v>
      </c>
      <c r="K27" s="2">
        <v>2.4500000000000002</v>
      </c>
      <c r="L27" s="2">
        <v>0.7</v>
      </c>
      <c r="M27" s="2">
        <v>1.9</v>
      </c>
      <c r="N27" s="2">
        <v>844</v>
      </c>
      <c r="O27" s="2">
        <v>293700</v>
      </c>
    </row>
    <row r="28" spans="1:19" x14ac:dyDescent="0.2">
      <c r="A28" s="3">
        <v>45031</v>
      </c>
      <c r="B28" s="2" t="s">
        <v>19</v>
      </c>
      <c r="C28" s="3">
        <v>45029</v>
      </c>
      <c r="D28" s="2">
        <v>1692.45</v>
      </c>
      <c r="E28" s="2">
        <v>1777</v>
      </c>
      <c r="F28" s="2">
        <v>1780</v>
      </c>
      <c r="G28" s="2" t="s">
        <v>20</v>
      </c>
      <c r="H28" s="2" t="s">
        <v>21</v>
      </c>
      <c r="I28" s="3">
        <v>45043</v>
      </c>
      <c r="J28" s="2">
        <v>4</v>
      </c>
      <c r="K28" s="2">
        <v>6.15</v>
      </c>
      <c r="L28" s="2">
        <v>2.8</v>
      </c>
      <c r="M28" s="2">
        <v>5</v>
      </c>
      <c r="N28" s="2">
        <v>1172</v>
      </c>
      <c r="O28" s="2">
        <v>280500</v>
      </c>
      <c r="P28" s="2">
        <f t="shared" ref="P28" si="47">IFERROR(J28-J29,0)</f>
        <v>-1.5999999999999996</v>
      </c>
      <c r="Q28" s="2">
        <f t="shared" ref="Q28" si="48">IF(P28=0, 0, IFERROR(M28 - M29, 0))</f>
        <v>3.5</v>
      </c>
      <c r="R28" s="2">
        <f t="shared" ref="R28" si="49">IF(P28=0, 0, IFERROR(J28 - M29, 0))</f>
        <v>2.5</v>
      </c>
      <c r="S28" s="2">
        <f t="shared" ref="S28" si="50">IF(P28=0, 0, IFERROR(M28 - J29, 0))</f>
        <v>-0.59999999999999964</v>
      </c>
    </row>
    <row r="29" spans="1:19" x14ac:dyDescent="0.2">
      <c r="A29" s="3">
        <v>45031</v>
      </c>
      <c r="B29" s="2" t="s">
        <v>22</v>
      </c>
      <c r="C29" s="3">
        <v>45033</v>
      </c>
      <c r="D29" s="2">
        <v>1666.65</v>
      </c>
      <c r="E29" s="2">
        <v>1777</v>
      </c>
      <c r="F29" s="2">
        <v>1780</v>
      </c>
      <c r="G29" s="2" t="s">
        <v>20</v>
      </c>
      <c r="H29" s="2" t="s">
        <v>21</v>
      </c>
      <c r="I29" s="3">
        <v>45043</v>
      </c>
      <c r="J29" s="2">
        <v>5.6</v>
      </c>
      <c r="K29" s="2">
        <v>8.1</v>
      </c>
      <c r="L29" s="2">
        <v>1</v>
      </c>
      <c r="M29" s="2">
        <v>1.5</v>
      </c>
      <c r="N29" s="2">
        <v>1954</v>
      </c>
      <c r="O29" s="2">
        <v>289850</v>
      </c>
    </row>
    <row r="30" spans="1:19" x14ac:dyDescent="0.2">
      <c r="A30" s="3">
        <v>45031</v>
      </c>
      <c r="B30" s="2" t="s">
        <v>19</v>
      </c>
      <c r="C30" s="3">
        <v>45029</v>
      </c>
      <c r="D30" s="2">
        <v>1692.45</v>
      </c>
      <c r="E30" s="2">
        <v>1608</v>
      </c>
      <c r="F30" s="2">
        <v>1610</v>
      </c>
      <c r="G30" s="2" t="s">
        <v>23</v>
      </c>
      <c r="H30" s="2" t="s">
        <v>24</v>
      </c>
      <c r="I30" s="3">
        <v>45043</v>
      </c>
      <c r="J30" s="2">
        <v>3.85</v>
      </c>
      <c r="K30" s="2">
        <v>4.1500000000000004</v>
      </c>
      <c r="L30" s="2">
        <v>2.8</v>
      </c>
      <c r="M30" s="2">
        <v>3.05</v>
      </c>
      <c r="N30" s="2">
        <v>745</v>
      </c>
      <c r="O30" s="2">
        <v>220550</v>
      </c>
      <c r="P30" s="2">
        <f t="shared" ref="P30" si="51">IFERROR(J30-J31,0)</f>
        <v>2</v>
      </c>
      <c r="Q30" s="2">
        <f t="shared" ref="Q30" si="52">IF(P30=0, 0, IFERROR(M30 - M31, 0))</f>
        <v>-0.70000000000000018</v>
      </c>
      <c r="R30" s="2">
        <f t="shared" ref="R30" si="53">IF(P30=0, 0, IFERROR(J30 - M31, 0))</f>
        <v>0.10000000000000009</v>
      </c>
      <c r="S30" s="2">
        <f t="shared" ref="S30" si="54">IF(P30=0, 0, IFERROR(M30 - J31, 0))</f>
        <v>1.1999999999999997</v>
      </c>
    </row>
    <row r="31" spans="1:19" x14ac:dyDescent="0.2">
      <c r="A31" s="3">
        <v>45031</v>
      </c>
      <c r="B31" s="2" t="s">
        <v>22</v>
      </c>
      <c r="C31" s="3">
        <v>45033</v>
      </c>
      <c r="D31" s="2">
        <v>1666.65</v>
      </c>
      <c r="E31" s="2">
        <v>1608</v>
      </c>
      <c r="F31" s="2">
        <v>1610</v>
      </c>
      <c r="G31" s="2" t="s">
        <v>23</v>
      </c>
      <c r="H31" s="2" t="s">
        <v>24</v>
      </c>
      <c r="I31" s="3">
        <v>45043</v>
      </c>
      <c r="J31" s="2">
        <v>1.85</v>
      </c>
      <c r="K31" s="2">
        <v>6.55</v>
      </c>
      <c r="L31" s="2">
        <v>1.85</v>
      </c>
      <c r="M31" s="2">
        <v>3.75</v>
      </c>
      <c r="N31" s="2">
        <v>1638</v>
      </c>
      <c r="O31" s="2">
        <v>266200</v>
      </c>
    </row>
    <row r="32" spans="1:19" x14ac:dyDescent="0.2">
      <c r="A32" s="3">
        <v>44940</v>
      </c>
      <c r="B32" s="2" t="s">
        <v>19</v>
      </c>
      <c r="C32" s="3">
        <v>44938</v>
      </c>
      <c r="D32" s="2">
        <v>1599.4</v>
      </c>
      <c r="E32" s="2">
        <v>1679</v>
      </c>
      <c r="F32" s="2">
        <v>1680</v>
      </c>
      <c r="G32" s="2" t="s">
        <v>20</v>
      </c>
      <c r="H32" s="2" t="s">
        <v>21</v>
      </c>
      <c r="I32" s="3">
        <v>44951</v>
      </c>
      <c r="J32" s="2">
        <v>3.3</v>
      </c>
      <c r="K32" s="2">
        <v>4.8499999999999996</v>
      </c>
      <c r="L32" s="2">
        <v>3.25</v>
      </c>
      <c r="M32" s="2">
        <v>4.4000000000000004</v>
      </c>
      <c r="N32" s="2">
        <v>861</v>
      </c>
      <c r="O32" s="2">
        <v>752400</v>
      </c>
      <c r="P32" s="2">
        <f t="shared" ref="P32" si="55">IFERROR(J32-J33,0)</f>
        <v>1.65</v>
      </c>
      <c r="Q32" s="2">
        <f t="shared" ref="Q32" si="56">IF(P32=0, 0, IFERROR(M32 - M33, 0))</f>
        <v>1.6500000000000004</v>
      </c>
      <c r="R32" s="2">
        <f t="shared" ref="R32" si="57">IF(P32=0, 0, IFERROR(J32 - M33, 0))</f>
        <v>0.54999999999999982</v>
      </c>
      <c r="S32" s="2">
        <f t="shared" ref="S32" si="58">IF(P32=0, 0, IFERROR(M32 - J33, 0))</f>
        <v>2.7500000000000004</v>
      </c>
    </row>
    <row r="33" spans="1:19" x14ac:dyDescent="0.2">
      <c r="A33" s="3">
        <v>44940</v>
      </c>
      <c r="B33" s="2" t="s">
        <v>22</v>
      </c>
      <c r="C33" s="3">
        <v>44944</v>
      </c>
      <c r="D33" s="2">
        <v>1637.3</v>
      </c>
      <c r="E33" s="2">
        <v>1679</v>
      </c>
      <c r="F33" s="2">
        <v>1680</v>
      </c>
      <c r="G33" s="2" t="s">
        <v>20</v>
      </c>
      <c r="H33" s="2" t="s">
        <v>21</v>
      </c>
      <c r="I33" s="3">
        <v>44951</v>
      </c>
      <c r="J33" s="2">
        <v>1.65</v>
      </c>
      <c r="K33" s="2">
        <v>4</v>
      </c>
      <c r="L33" s="2">
        <v>1.6</v>
      </c>
      <c r="M33" s="2">
        <v>2.75</v>
      </c>
      <c r="N33" s="2">
        <v>4836</v>
      </c>
      <c r="O33" s="2">
        <v>1093950</v>
      </c>
    </row>
    <row r="34" spans="1:19" x14ac:dyDescent="0.2">
      <c r="A34" s="3">
        <v>44940</v>
      </c>
      <c r="B34" s="2" t="s">
        <v>19</v>
      </c>
      <c r="C34" s="3">
        <v>44938</v>
      </c>
      <c r="D34" s="2">
        <v>1599.4</v>
      </c>
      <c r="E34" s="2">
        <v>1519</v>
      </c>
      <c r="F34" s="2">
        <v>1520</v>
      </c>
      <c r="G34" s="2" t="s">
        <v>23</v>
      </c>
      <c r="H34" s="2" t="s">
        <v>24</v>
      </c>
      <c r="I34" s="3">
        <v>44951</v>
      </c>
      <c r="J34" s="2">
        <v>5.8</v>
      </c>
      <c r="K34" s="2">
        <v>6.1</v>
      </c>
      <c r="L34" s="2">
        <v>4.1500000000000004</v>
      </c>
      <c r="M34" s="2">
        <v>4.6500000000000004</v>
      </c>
      <c r="N34" s="2">
        <v>524</v>
      </c>
      <c r="O34" s="2">
        <v>374000</v>
      </c>
      <c r="P34" s="2">
        <f t="shared" ref="P34" si="59">IFERROR(J34-J35,0)</f>
        <v>4.75</v>
      </c>
      <c r="Q34" s="2">
        <f t="shared" ref="Q34" si="60">IF(P34=0, 0, IFERROR(M34 - M35, 0))</f>
        <v>3.9000000000000004</v>
      </c>
      <c r="R34" s="2">
        <f t="shared" ref="R34" si="61">IF(P34=0, 0, IFERROR(J34 - M35, 0))</f>
        <v>5.05</v>
      </c>
      <c r="S34" s="2">
        <f t="shared" ref="S34" si="62">IF(P34=0, 0, IFERROR(M34 - J35, 0))</f>
        <v>3.6000000000000005</v>
      </c>
    </row>
    <row r="35" spans="1:19" x14ac:dyDescent="0.2">
      <c r="A35" s="3">
        <v>44940</v>
      </c>
      <c r="B35" s="2" t="s">
        <v>22</v>
      </c>
      <c r="C35" s="3">
        <v>44944</v>
      </c>
      <c r="D35" s="2">
        <v>1637.3</v>
      </c>
      <c r="E35" s="2">
        <v>1519</v>
      </c>
      <c r="F35" s="2">
        <v>1520</v>
      </c>
      <c r="G35" s="2" t="s">
        <v>23</v>
      </c>
      <c r="H35" s="2" t="s">
        <v>24</v>
      </c>
      <c r="I35" s="3">
        <v>44951</v>
      </c>
      <c r="J35" s="2">
        <v>1.05</v>
      </c>
      <c r="K35" s="2">
        <v>1.1000000000000001</v>
      </c>
      <c r="L35" s="2">
        <v>0.55000000000000004</v>
      </c>
      <c r="M35" s="2">
        <v>0.75</v>
      </c>
      <c r="N35" s="2">
        <v>437</v>
      </c>
      <c r="O35" s="2">
        <v>509850</v>
      </c>
    </row>
    <row r="36" spans="1:19" x14ac:dyDescent="0.2">
      <c r="A36" s="3">
        <v>44849</v>
      </c>
      <c r="B36" s="2" t="s">
        <v>19</v>
      </c>
      <c r="C36" s="3">
        <v>44846</v>
      </c>
      <c r="D36" s="2">
        <v>1409.8</v>
      </c>
      <c r="E36" s="2">
        <v>1480</v>
      </c>
      <c r="F36" s="2">
        <v>1480</v>
      </c>
      <c r="G36" s="2" t="s">
        <v>20</v>
      </c>
      <c r="H36" s="2" t="s">
        <v>21</v>
      </c>
      <c r="I36" s="3">
        <v>44861</v>
      </c>
      <c r="J36" s="2">
        <v>9.4</v>
      </c>
      <c r="K36" s="2">
        <v>10.45</v>
      </c>
      <c r="L36" s="2">
        <v>7</v>
      </c>
      <c r="M36" s="2">
        <v>9.65</v>
      </c>
      <c r="N36" s="2">
        <v>1661</v>
      </c>
      <c r="O36" s="2">
        <v>1065900</v>
      </c>
      <c r="P36" s="2">
        <f t="shared" ref="P36" si="63">IFERROR(J36-J37,0)</f>
        <v>-4.5999999999999996</v>
      </c>
      <c r="Q36" s="2">
        <f t="shared" ref="Q36" si="64">IF(P36=0, 0, IFERROR(M36 - M37, 0))</f>
        <v>-0.54999999999999893</v>
      </c>
      <c r="R36" s="2">
        <f t="shared" ref="R36" si="65">IF(P36=0, 0, IFERROR(J36 - M37, 0))</f>
        <v>-0.79999999999999893</v>
      </c>
      <c r="S36" s="2">
        <f t="shared" ref="S36" si="66">IF(P36=0, 0, IFERROR(M36 - J37, 0))</f>
        <v>-4.3499999999999996</v>
      </c>
    </row>
    <row r="37" spans="1:19" x14ac:dyDescent="0.2">
      <c r="A37" s="3">
        <v>44849</v>
      </c>
      <c r="B37" s="2" t="s">
        <v>22</v>
      </c>
      <c r="C37" s="3">
        <v>44851</v>
      </c>
      <c r="D37" s="2">
        <v>1446.55</v>
      </c>
      <c r="E37" s="2">
        <v>1480</v>
      </c>
      <c r="F37" s="2">
        <v>1480</v>
      </c>
      <c r="G37" s="2" t="s">
        <v>20</v>
      </c>
      <c r="H37" s="2" t="s">
        <v>21</v>
      </c>
      <c r="I37" s="3">
        <v>44861</v>
      </c>
      <c r="J37" s="2">
        <v>14</v>
      </c>
      <c r="K37" s="2">
        <v>14.35</v>
      </c>
      <c r="L37" s="2">
        <v>7.55</v>
      </c>
      <c r="M37" s="2">
        <v>10.199999999999999</v>
      </c>
      <c r="N37" s="2">
        <v>16433</v>
      </c>
      <c r="O37" s="2">
        <v>1926100</v>
      </c>
    </row>
    <row r="38" spans="1:19" x14ac:dyDescent="0.2">
      <c r="A38" s="3">
        <v>44849</v>
      </c>
      <c r="B38" s="2" t="s">
        <v>19</v>
      </c>
      <c r="C38" s="3">
        <v>44846</v>
      </c>
      <c r="D38" s="2">
        <v>1409.8</v>
      </c>
      <c r="E38" s="2">
        <v>1339</v>
      </c>
      <c r="F38" s="2">
        <v>1340</v>
      </c>
      <c r="G38" s="2" t="s">
        <v>23</v>
      </c>
      <c r="H38" s="2" t="s">
        <v>24</v>
      </c>
      <c r="I38" s="3">
        <v>44861</v>
      </c>
      <c r="J38" s="2">
        <v>9.25</v>
      </c>
      <c r="K38" s="2">
        <v>9.6999999999999993</v>
      </c>
      <c r="L38" s="2">
        <v>6.8</v>
      </c>
      <c r="M38" s="2">
        <v>7.45</v>
      </c>
      <c r="N38" s="2">
        <v>1234</v>
      </c>
      <c r="O38" s="2">
        <v>504900</v>
      </c>
      <c r="P38" s="2">
        <f t="shared" ref="P38" si="67">IFERROR(J38-J39,0)</f>
        <v>6.3</v>
      </c>
      <c r="Q38" s="2">
        <f t="shared" ref="Q38" si="68">IF(P38=0, 0, IFERROR(M38 - M39, 0))</f>
        <v>5.4</v>
      </c>
      <c r="R38" s="2">
        <f t="shared" ref="R38" si="69">IF(P38=0, 0, IFERROR(J38 - M39, 0))</f>
        <v>7.2</v>
      </c>
      <c r="S38" s="2">
        <f t="shared" ref="S38" si="70">IF(P38=0, 0, IFERROR(M38 - J39, 0))</f>
        <v>4.5</v>
      </c>
    </row>
    <row r="39" spans="1:19" x14ac:dyDescent="0.2">
      <c r="A39" s="3">
        <v>44849</v>
      </c>
      <c r="B39" s="2" t="s">
        <v>22</v>
      </c>
      <c r="C39" s="3">
        <v>44851</v>
      </c>
      <c r="D39" s="2">
        <v>1446.55</v>
      </c>
      <c r="E39" s="2">
        <v>1339</v>
      </c>
      <c r="F39" s="2">
        <v>1340</v>
      </c>
      <c r="G39" s="2" t="s">
        <v>23</v>
      </c>
      <c r="H39" s="2" t="s">
        <v>24</v>
      </c>
      <c r="I39" s="3">
        <v>44861</v>
      </c>
      <c r="J39" s="2">
        <v>2.95</v>
      </c>
      <c r="K39" s="2">
        <v>3</v>
      </c>
      <c r="L39" s="2">
        <v>1.45</v>
      </c>
      <c r="M39" s="2">
        <v>2.0499999999999998</v>
      </c>
      <c r="N39" s="2">
        <v>2915</v>
      </c>
      <c r="O39" s="2">
        <v>513150</v>
      </c>
    </row>
    <row r="40" spans="1:19" x14ac:dyDescent="0.2">
      <c r="A40" s="3">
        <v>44758</v>
      </c>
      <c r="B40" s="2" t="s">
        <v>19</v>
      </c>
      <c r="C40" s="3">
        <v>44755</v>
      </c>
      <c r="D40" s="2">
        <v>1357.85</v>
      </c>
      <c r="E40" s="2">
        <v>1426</v>
      </c>
      <c r="F40" s="2">
        <v>1440</v>
      </c>
      <c r="G40" s="2" t="s">
        <v>20</v>
      </c>
      <c r="H40" s="2" t="s">
        <v>21</v>
      </c>
      <c r="I40" s="3">
        <v>44770</v>
      </c>
      <c r="J40" s="2">
        <v>10.050000000000001</v>
      </c>
      <c r="K40" s="2">
        <v>10.6</v>
      </c>
      <c r="L40" s="2">
        <v>4.75</v>
      </c>
      <c r="M40" s="2">
        <v>5</v>
      </c>
      <c r="N40" s="2">
        <v>4681</v>
      </c>
      <c r="O40" s="2">
        <v>980100</v>
      </c>
      <c r="P40" s="2">
        <f t="shared" ref="P40" si="71">IFERROR(J40-J41,0)</f>
        <v>8.25</v>
      </c>
      <c r="Q40" s="2">
        <f t="shared" ref="Q40" si="72">IF(P40=0, 0, IFERROR(M40 - M41, 0))</f>
        <v>3.5</v>
      </c>
      <c r="R40" s="2">
        <f t="shared" ref="R40" si="73">IF(P40=0, 0, IFERROR(J40 - M41, 0))</f>
        <v>8.5500000000000007</v>
      </c>
      <c r="S40" s="2">
        <f t="shared" ref="S40" si="74">IF(P40=0, 0, IFERROR(M40 - J41, 0))</f>
        <v>3.2</v>
      </c>
    </row>
    <row r="41" spans="1:19" x14ac:dyDescent="0.2">
      <c r="A41" s="3">
        <v>44758</v>
      </c>
      <c r="B41" s="2" t="s">
        <v>22</v>
      </c>
      <c r="C41" s="3">
        <v>44762</v>
      </c>
      <c r="D41" s="2">
        <v>1365.05</v>
      </c>
      <c r="E41" s="2">
        <v>1426</v>
      </c>
      <c r="F41" s="2">
        <v>1440</v>
      </c>
      <c r="G41" s="2" t="s">
        <v>20</v>
      </c>
      <c r="H41" s="2" t="s">
        <v>21</v>
      </c>
      <c r="I41" s="3">
        <v>44770</v>
      </c>
      <c r="J41" s="2">
        <v>1.8</v>
      </c>
      <c r="K41" s="2">
        <v>2</v>
      </c>
      <c r="L41" s="2">
        <v>1.35</v>
      </c>
      <c r="M41" s="2">
        <v>1.5</v>
      </c>
      <c r="N41" s="2">
        <v>2388</v>
      </c>
      <c r="O41" s="2">
        <v>1176450</v>
      </c>
    </row>
    <row r="42" spans="1:19" x14ac:dyDescent="0.2">
      <c r="A42" s="3">
        <v>44758</v>
      </c>
      <c r="B42" s="2" t="s">
        <v>19</v>
      </c>
      <c r="C42" s="3">
        <v>44755</v>
      </c>
      <c r="D42" s="2">
        <v>1357.85</v>
      </c>
      <c r="E42" s="2">
        <v>1290</v>
      </c>
      <c r="F42" s="2">
        <v>1280</v>
      </c>
      <c r="G42" s="2" t="s">
        <v>23</v>
      </c>
      <c r="H42" s="2" t="s">
        <v>24</v>
      </c>
      <c r="I42" s="3">
        <v>44770</v>
      </c>
      <c r="J42" s="2">
        <v>2.75</v>
      </c>
      <c r="K42" s="2">
        <v>5.8</v>
      </c>
      <c r="L42" s="2">
        <v>2.35</v>
      </c>
      <c r="M42" s="2">
        <v>5.5</v>
      </c>
      <c r="N42" s="2">
        <v>1155</v>
      </c>
      <c r="O42" s="2">
        <v>509300</v>
      </c>
      <c r="P42" s="2">
        <f t="shared" ref="P42" si="75">IFERROR(J42-J43,0)</f>
        <v>1.55</v>
      </c>
      <c r="Q42" s="2">
        <f t="shared" ref="Q42" si="76">IF(P42=0, 0, IFERROR(M42 - M43, 0))</f>
        <v>4.3</v>
      </c>
      <c r="R42" s="2">
        <f t="shared" ref="R42" si="77">IF(P42=0, 0, IFERROR(J42 - M43, 0))</f>
        <v>1.55</v>
      </c>
      <c r="S42" s="2">
        <f t="shared" ref="S42" si="78">IF(P42=0, 0, IFERROR(M42 - J43, 0))</f>
        <v>4.3</v>
      </c>
    </row>
    <row r="43" spans="1:19" x14ac:dyDescent="0.2">
      <c r="A43" s="3">
        <v>44758</v>
      </c>
      <c r="B43" s="2" t="s">
        <v>22</v>
      </c>
      <c r="C43" s="3">
        <v>44762</v>
      </c>
      <c r="D43" s="2">
        <v>1365.05</v>
      </c>
      <c r="E43" s="2">
        <v>1290</v>
      </c>
      <c r="F43" s="2">
        <v>1280</v>
      </c>
      <c r="G43" s="2" t="s">
        <v>23</v>
      </c>
      <c r="H43" s="2" t="s">
        <v>24</v>
      </c>
      <c r="I43" s="3">
        <v>44770</v>
      </c>
      <c r="J43" s="2">
        <v>1.2</v>
      </c>
      <c r="K43" s="2">
        <v>1.95</v>
      </c>
      <c r="L43" s="2">
        <v>1.05</v>
      </c>
      <c r="M43" s="2">
        <v>1.2</v>
      </c>
      <c r="N43" s="2">
        <v>1390</v>
      </c>
      <c r="O43" s="2">
        <v>413600</v>
      </c>
    </row>
    <row r="44" spans="1:19" x14ac:dyDescent="0.2">
      <c r="A44" s="3">
        <v>44667</v>
      </c>
      <c r="B44" s="2" t="s">
        <v>19</v>
      </c>
      <c r="C44" s="3">
        <v>44664</v>
      </c>
      <c r="D44" s="2">
        <v>1464.95</v>
      </c>
      <c r="E44" s="2">
        <v>1538</v>
      </c>
      <c r="F44" s="2">
        <v>1540</v>
      </c>
      <c r="G44" s="2" t="s">
        <v>20</v>
      </c>
      <c r="H44" s="2" t="s">
        <v>21</v>
      </c>
      <c r="I44" s="3">
        <v>44679</v>
      </c>
      <c r="J44" s="2">
        <v>23.5</v>
      </c>
      <c r="K44" s="2">
        <v>26.5</v>
      </c>
      <c r="L44" s="2">
        <v>12.6</v>
      </c>
      <c r="M44" s="2">
        <v>13.75</v>
      </c>
      <c r="N44" s="2">
        <v>9786</v>
      </c>
      <c r="O44" s="2">
        <v>2316600</v>
      </c>
      <c r="P44" s="2">
        <f t="shared" ref="P44" si="79">IFERROR(J44-J45,0)</f>
        <v>21.75</v>
      </c>
      <c r="Q44" s="2">
        <f t="shared" ref="Q44" si="80">IF(P44=0, 0, IFERROR(M44 - M45, 0))</f>
        <v>12.2</v>
      </c>
      <c r="R44" s="2">
        <f t="shared" ref="R44" si="81">IF(P44=0, 0, IFERROR(J44 - M45, 0))</f>
        <v>21.95</v>
      </c>
      <c r="S44" s="2">
        <f t="shared" ref="S44" si="82">IF(P44=0, 0, IFERROR(M44 - J45, 0))</f>
        <v>12</v>
      </c>
    </row>
    <row r="45" spans="1:19" x14ac:dyDescent="0.2">
      <c r="A45" s="3">
        <v>44667</v>
      </c>
      <c r="B45" s="2" t="s">
        <v>22</v>
      </c>
      <c r="C45" s="3">
        <v>44672</v>
      </c>
      <c r="D45" s="2">
        <v>1374.35</v>
      </c>
      <c r="E45" s="2">
        <v>1538</v>
      </c>
      <c r="F45" s="2">
        <v>1540</v>
      </c>
      <c r="G45" s="2" t="s">
        <v>20</v>
      </c>
      <c r="H45" s="2" t="s">
        <v>21</v>
      </c>
      <c r="I45" s="3">
        <v>44679</v>
      </c>
      <c r="J45" s="2">
        <v>1.75</v>
      </c>
      <c r="K45" s="2">
        <v>1.8</v>
      </c>
      <c r="L45" s="2">
        <v>1.1499999999999999</v>
      </c>
      <c r="M45" s="2">
        <v>1.55</v>
      </c>
      <c r="N45" s="2">
        <v>1655</v>
      </c>
      <c r="O45" s="2">
        <v>1544950</v>
      </c>
    </row>
    <row r="46" spans="1:19" x14ac:dyDescent="0.2">
      <c r="A46" s="3">
        <v>44667</v>
      </c>
      <c r="B46" s="2" t="s">
        <v>19</v>
      </c>
      <c r="C46" s="3">
        <v>44664</v>
      </c>
      <c r="D46" s="2">
        <v>1464.95</v>
      </c>
      <c r="E46" s="2">
        <v>1392</v>
      </c>
      <c r="F46" s="2">
        <v>1390</v>
      </c>
      <c r="G46" s="2" t="s">
        <v>23</v>
      </c>
      <c r="H46" s="2" t="s">
        <v>24</v>
      </c>
      <c r="I46" s="3">
        <v>44679</v>
      </c>
      <c r="J46" s="2">
        <v>3.25</v>
      </c>
      <c r="K46" s="2">
        <v>9.9499999999999993</v>
      </c>
      <c r="L46" s="2">
        <v>3.25</v>
      </c>
      <c r="M46" s="2">
        <v>9.5</v>
      </c>
      <c r="N46" s="2">
        <v>710</v>
      </c>
      <c r="O46" s="2">
        <v>158950</v>
      </c>
      <c r="P46" s="2">
        <f t="shared" ref="P46" si="83">IFERROR(J46-J47,0)</f>
        <v>-34.299999999999997</v>
      </c>
      <c r="Q46" s="2">
        <f t="shared" ref="Q46" si="84">IF(P46=0, 0, IFERROR(M46 - M47, 0))</f>
        <v>-19.2</v>
      </c>
      <c r="R46" s="2">
        <f t="shared" ref="R46" si="85">IF(P46=0, 0, IFERROR(J46 - M47, 0))</f>
        <v>-25.45</v>
      </c>
      <c r="S46" s="2">
        <f t="shared" ref="S46" si="86">IF(P46=0, 0, IFERROR(M46 - J47, 0))</f>
        <v>-28.049999999999997</v>
      </c>
    </row>
    <row r="47" spans="1:19" x14ac:dyDescent="0.2">
      <c r="A47" s="3">
        <v>44667</v>
      </c>
      <c r="B47" s="2" t="s">
        <v>22</v>
      </c>
      <c r="C47" s="3">
        <v>44672</v>
      </c>
      <c r="D47" s="2">
        <v>1374.35</v>
      </c>
      <c r="E47" s="2">
        <v>1392</v>
      </c>
      <c r="F47" s="2">
        <v>1390</v>
      </c>
      <c r="G47" s="2" t="s">
        <v>23</v>
      </c>
      <c r="H47" s="2" t="s">
        <v>24</v>
      </c>
      <c r="I47" s="3">
        <v>44679</v>
      </c>
      <c r="J47" s="2">
        <v>37.549999999999997</v>
      </c>
      <c r="K47" s="2">
        <v>42.25</v>
      </c>
      <c r="L47" s="2">
        <v>25.45</v>
      </c>
      <c r="M47" s="2">
        <v>28.7</v>
      </c>
      <c r="N47" s="2">
        <v>610</v>
      </c>
      <c r="O47" s="2">
        <v>166650</v>
      </c>
    </row>
    <row r="48" spans="1:19" x14ac:dyDescent="0.2">
      <c r="A48" s="3">
        <v>44485</v>
      </c>
      <c r="B48" s="2" t="s">
        <v>19</v>
      </c>
      <c r="C48" s="3">
        <v>44482</v>
      </c>
      <c r="D48" s="2">
        <v>1639.4</v>
      </c>
      <c r="E48" s="2">
        <v>1721</v>
      </c>
      <c r="F48" s="2">
        <v>1740</v>
      </c>
      <c r="G48" s="2" t="s">
        <v>20</v>
      </c>
      <c r="H48" s="2" t="s">
        <v>21</v>
      </c>
      <c r="I48" s="3">
        <v>44497</v>
      </c>
      <c r="J48" s="2">
        <v>12.3</v>
      </c>
      <c r="K48" s="2">
        <v>15.25</v>
      </c>
      <c r="L48" s="2">
        <v>11.4</v>
      </c>
      <c r="M48" s="2">
        <v>12.95</v>
      </c>
      <c r="N48" s="2">
        <v>1390</v>
      </c>
      <c r="O48" s="2">
        <v>936100</v>
      </c>
      <c r="P48" s="2">
        <f t="shared" ref="P48" si="87">IFERROR(J48-J49,0)</f>
        <v>-4.3999999999999986</v>
      </c>
      <c r="Q48" s="2">
        <f t="shared" ref="Q48" si="88">IF(P48=0, 0, IFERROR(M48 - M49, 0))</f>
        <v>0.29999999999999893</v>
      </c>
      <c r="R48" s="2">
        <f t="shared" ref="R48" si="89">IF(P48=0, 0, IFERROR(J48 - M49, 0))</f>
        <v>-0.34999999999999964</v>
      </c>
      <c r="S48" s="2">
        <f t="shared" ref="S48" si="90">IF(P48=0, 0, IFERROR(M48 - J49, 0))</f>
        <v>-3.75</v>
      </c>
    </row>
    <row r="49" spans="1:19" x14ac:dyDescent="0.2">
      <c r="A49" s="3">
        <v>44485</v>
      </c>
      <c r="B49" s="2" t="s">
        <v>22</v>
      </c>
      <c r="C49" s="3">
        <v>44489</v>
      </c>
      <c r="D49" s="2">
        <v>1673.85</v>
      </c>
      <c r="E49" s="2">
        <v>1721</v>
      </c>
      <c r="F49" s="2">
        <v>1740</v>
      </c>
      <c r="G49" s="2" t="s">
        <v>20</v>
      </c>
      <c r="H49" s="2" t="s">
        <v>21</v>
      </c>
      <c r="I49" s="3">
        <v>44497</v>
      </c>
      <c r="J49" s="2">
        <v>16.7</v>
      </c>
      <c r="K49" s="2">
        <v>17.8</v>
      </c>
      <c r="L49" s="2">
        <v>11.75</v>
      </c>
      <c r="M49" s="2">
        <v>12.65</v>
      </c>
      <c r="N49" s="2">
        <v>5653</v>
      </c>
      <c r="O49" s="2">
        <v>2014100</v>
      </c>
    </row>
    <row r="50" spans="1:19" x14ac:dyDescent="0.2">
      <c r="A50" s="3">
        <v>44485</v>
      </c>
      <c r="B50" s="2" t="s">
        <v>19</v>
      </c>
      <c r="C50" s="3">
        <v>44482</v>
      </c>
      <c r="D50" s="2">
        <v>1639.4</v>
      </c>
      <c r="E50" s="2">
        <v>1557</v>
      </c>
      <c r="F50" s="2">
        <v>1560</v>
      </c>
      <c r="G50" s="2" t="s">
        <v>23</v>
      </c>
      <c r="H50" s="2" t="s">
        <v>24</v>
      </c>
      <c r="I50" s="3">
        <v>44497</v>
      </c>
      <c r="J50" s="2">
        <v>11.75</v>
      </c>
      <c r="K50" s="2">
        <v>12.4</v>
      </c>
      <c r="L50" s="2">
        <v>9.1</v>
      </c>
      <c r="M50" s="2">
        <v>9.9499999999999993</v>
      </c>
      <c r="N50" s="2">
        <v>815</v>
      </c>
      <c r="O50" s="2">
        <v>509300</v>
      </c>
      <c r="P50" s="2">
        <f t="shared" ref="P50" si="91">IFERROR(J50-J51,0)</f>
        <v>8.15</v>
      </c>
      <c r="Q50" s="2">
        <f t="shared" ref="Q50" si="92">IF(P50=0, 0, IFERROR(M50 - M51, 0))</f>
        <v>6.9499999999999993</v>
      </c>
      <c r="R50" s="2">
        <f t="shared" ref="R50" si="93">IF(P50=0, 0, IFERROR(J50 - M51, 0))</f>
        <v>8.75</v>
      </c>
      <c r="S50" s="2">
        <f t="shared" ref="S50" si="94">IF(P50=0, 0, IFERROR(M50 - J51, 0))</f>
        <v>6.35</v>
      </c>
    </row>
    <row r="51" spans="1:19" x14ac:dyDescent="0.2">
      <c r="A51" s="3">
        <v>44485</v>
      </c>
      <c r="B51" s="2" t="s">
        <v>22</v>
      </c>
      <c r="C51" s="3">
        <v>44489</v>
      </c>
      <c r="D51" s="2">
        <v>1673.85</v>
      </c>
      <c r="E51" s="2">
        <v>1557</v>
      </c>
      <c r="F51" s="2">
        <v>1560</v>
      </c>
      <c r="G51" s="2" t="s">
        <v>23</v>
      </c>
      <c r="H51" s="2" t="s">
        <v>24</v>
      </c>
      <c r="I51" s="3">
        <v>44497</v>
      </c>
      <c r="J51" s="2">
        <v>3.6</v>
      </c>
      <c r="K51" s="2">
        <v>4.05</v>
      </c>
      <c r="L51" s="2">
        <v>2.65</v>
      </c>
      <c r="M51" s="2">
        <v>3</v>
      </c>
      <c r="N51" s="2">
        <v>759</v>
      </c>
      <c r="O51" s="2">
        <v>573100</v>
      </c>
    </row>
    <row r="52" spans="1:19" x14ac:dyDescent="0.2">
      <c r="A52" s="3">
        <v>44394</v>
      </c>
      <c r="B52" s="2" t="s">
        <v>19</v>
      </c>
      <c r="C52" s="3">
        <v>44391</v>
      </c>
      <c r="D52" s="2">
        <v>1499.15</v>
      </c>
      <c r="E52" s="2">
        <v>1574</v>
      </c>
      <c r="F52" s="2">
        <v>1580</v>
      </c>
      <c r="G52" s="2" t="s">
        <v>20</v>
      </c>
      <c r="H52" s="2" t="s">
        <v>21</v>
      </c>
      <c r="I52" s="3">
        <v>44406</v>
      </c>
      <c r="J52" s="2">
        <v>6.75</v>
      </c>
      <c r="K52" s="2">
        <v>7</v>
      </c>
      <c r="L52" s="2">
        <v>5.8</v>
      </c>
      <c r="M52" s="2">
        <v>6.35</v>
      </c>
      <c r="N52" s="2">
        <v>1094</v>
      </c>
      <c r="O52" s="2">
        <v>812900</v>
      </c>
      <c r="P52" s="2">
        <f t="shared" ref="P52" si="95">IFERROR(J52-J53,0)</f>
        <v>6.3</v>
      </c>
      <c r="Q52" s="2">
        <f t="shared" ref="Q52" si="96">IF(P52=0, 0, IFERROR(M52 - M53, 0))</f>
        <v>6.1999999999999993</v>
      </c>
      <c r="R52" s="2">
        <f t="shared" ref="R52" si="97">IF(P52=0, 0, IFERROR(J52 - M53, 0))</f>
        <v>6.6</v>
      </c>
      <c r="S52" s="2">
        <f t="shared" ref="S52" si="98">IF(P52=0, 0, IFERROR(M52 - J53, 0))</f>
        <v>5.8999999999999995</v>
      </c>
    </row>
    <row r="53" spans="1:19" x14ac:dyDescent="0.2">
      <c r="A53" s="3">
        <v>44394</v>
      </c>
      <c r="B53" s="2" t="s">
        <v>22</v>
      </c>
      <c r="C53" s="3">
        <v>44404</v>
      </c>
      <c r="D53" s="2">
        <v>1439.75</v>
      </c>
      <c r="E53" s="2">
        <v>1574</v>
      </c>
      <c r="F53" s="2">
        <v>1580</v>
      </c>
      <c r="G53" s="2" t="s">
        <v>20</v>
      </c>
      <c r="H53" s="2" t="s">
        <v>21</v>
      </c>
      <c r="I53" s="3">
        <v>44406</v>
      </c>
      <c r="J53" s="2">
        <v>0.45</v>
      </c>
      <c r="K53" s="2">
        <v>0.45</v>
      </c>
      <c r="L53" s="2">
        <v>0.1</v>
      </c>
      <c r="M53" s="2">
        <v>0.15</v>
      </c>
      <c r="N53" s="2">
        <v>337</v>
      </c>
      <c r="O53" s="2">
        <v>485100</v>
      </c>
    </row>
    <row r="54" spans="1:19" x14ac:dyDescent="0.2">
      <c r="A54" s="3">
        <v>44394</v>
      </c>
      <c r="B54" s="2" t="s">
        <v>19</v>
      </c>
      <c r="C54" s="3">
        <v>44391</v>
      </c>
      <c r="D54" s="2">
        <v>1499.15</v>
      </c>
      <c r="E54" s="2">
        <v>1424</v>
      </c>
      <c r="F54" s="2">
        <v>1420</v>
      </c>
      <c r="G54" s="2" t="s">
        <v>23</v>
      </c>
      <c r="H54" s="2" t="s">
        <v>24</v>
      </c>
      <c r="I54" s="3">
        <v>44406</v>
      </c>
      <c r="J54" s="2">
        <v>4.3</v>
      </c>
      <c r="K54" s="2">
        <v>4.45</v>
      </c>
      <c r="L54" s="2">
        <v>3</v>
      </c>
      <c r="M54" s="2">
        <v>3.25</v>
      </c>
      <c r="N54" s="2">
        <v>682</v>
      </c>
      <c r="O54" s="2">
        <v>330550</v>
      </c>
      <c r="P54" s="2">
        <f t="shared" ref="P54" si="99">IFERROR(J54-J55,0)</f>
        <v>0.25</v>
      </c>
      <c r="Q54" s="2">
        <f t="shared" ref="Q54" si="100">IF(P54=0, 0, IFERROR(M54 - M55, 0))</f>
        <v>0.70000000000000018</v>
      </c>
      <c r="R54" s="2">
        <f t="shared" ref="R54" si="101">IF(P54=0, 0, IFERROR(J54 - M55, 0))</f>
        <v>1.75</v>
      </c>
      <c r="S54" s="2">
        <f t="shared" ref="S54" si="102">IF(P54=0, 0, IFERROR(M54 - J55, 0))</f>
        <v>-0.79999999999999982</v>
      </c>
    </row>
    <row r="55" spans="1:19" x14ac:dyDescent="0.2">
      <c r="A55" s="3">
        <v>44394</v>
      </c>
      <c r="B55" s="2" t="s">
        <v>22</v>
      </c>
      <c r="C55" s="3">
        <v>44404</v>
      </c>
      <c r="D55" s="2">
        <v>1439.75</v>
      </c>
      <c r="E55" s="2">
        <v>1424</v>
      </c>
      <c r="F55" s="2">
        <v>1420</v>
      </c>
      <c r="G55" s="2" t="s">
        <v>23</v>
      </c>
      <c r="H55" s="2" t="s">
        <v>24</v>
      </c>
      <c r="I55" s="3">
        <v>44406</v>
      </c>
      <c r="J55" s="2">
        <v>4.05</v>
      </c>
      <c r="K55" s="2">
        <v>4.05</v>
      </c>
      <c r="L55" s="2">
        <v>1.1499999999999999</v>
      </c>
      <c r="M55" s="2">
        <v>2.5499999999999998</v>
      </c>
      <c r="N55" s="2">
        <v>3112</v>
      </c>
      <c r="O55" s="2">
        <v>526900</v>
      </c>
    </row>
    <row r="56" spans="1:19" x14ac:dyDescent="0.2">
      <c r="A56" s="3">
        <v>44303</v>
      </c>
      <c r="B56" s="2" t="s">
        <v>19</v>
      </c>
      <c r="C56" s="3">
        <v>44299</v>
      </c>
      <c r="D56" s="2">
        <v>1400.35</v>
      </c>
      <c r="E56" s="2">
        <v>1470</v>
      </c>
      <c r="F56" s="2">
        <v>1480</v>
      </c>
      <c r="G56" s="2" t="s">
        <v>20</v>
      </c>
      <c r="H56" s="2" t="s">
        <v>21</v>
      </c>
      <c r="I56" s="3">
        <v>44315</v>
      </c>
      <c r="J56" s="2">
        <v>9.85</v>
      </c>
      <c r="K56" s="2">
        <v>14.4</v>
      </c>
      <c r="L56" s="2">
        <v>9.15</v>
      </c>
      <c r="M56" s="2">
        <v>13.4</v>
      </c>
      <c r="N56" s="2">
        <v>1413</v>
      </c>
      <c r="O56" s="2">
        <v>904200</v>
      </c>
      <c r="P56" s="2">
        <f t="shared" ref="P56" si="103">IFERROR(J56-J57,0)</f>
        <v>-9.9999999999999645E-2</v>
      </c>
      <c r="Q56" s="2">
        <f t="shared" ref="Q56" si="104">IF(P56=0, 0, IFERROR(M56 - M57, 0))</f>
        <v>8.3500000000000014</v>
      </c>
      <c r="R56" s="2">
        <f t="shared" ref="R56" si="105">IF(P56=0, 0, IFERROR(J56 - M57, 0))</f>
        <v>4.8</v>
      </c>
      <c r="S56" s="2">
        <f t="shared" ref="S56" si="106">IF(P56=0, 0, IFERROR(M56 - J57, 0))</f>
        <v>3.4500000000000011</v>
      </c>
    </row>
    <row r="57" spans="1:19" x14ac:dyDescent="0.2">
      <c r="A57" s="3">
        <v>44303</v>
      </c>
      <c r="B57" s="2" t="s">
        <v>22</v>
      </c>
      <c r="C57" s="3">
        <v>44306</v>
      </c>
      <c r="D57" s="2">
        <v>1391.4</v>
      </c>
      <c r="E57" s="2">
        <v>1470</v>
      </c>
      <c r="F57" s="2">
        <v>1480</v>
      </c>
      <c r="G57" s="2" t="s">
        <v>20</v>
      </c>
      <c r="H57" s="2" t="s">
        <v>21</v>
      </c>
      <c r="I57" s="3">
        <v>44315</v>
      </c>
      <c r="J57" s="2">
        <v>9.9499999999999993</v>
      </c>
      <c r="K57" s="2">
        <v>10.5</v>
      </c>
      <c r="L57" s="2">
        <v>4.7</v>
      </c>
      <c r="M57" s="2">
        <v>5.05</v>
      </c>
      <c r="N57" s="2">
        <v>3428</v>
      </c>
      <c r="O57" s="2">
        <v>1401400</v>
      </c>
    </row>
    <row r="58" spans="1:19" x14ac:dyDescent="0.2">
      <c r="A58" s="3">
        <v>44303</v>
      </c>
      <c r="B58" s="2" t="s">
        <v>19</v>
      </c>
      <c r="C58" s="3">
        <v>44299</v>
      </c>
      <c r="D58" s="2">
        <v>1400.35</v>
      </c>
      <c r="E58" s="2">
        <v>1330</v>
      </c>
      <c r="F58" s="2">
        <v>1340</v>
      </c>
      <c r="G58" s="2" t="s">
        <v>23</v>
      </c>
      <c r="H58" s="2" t="s">
        <v>24</v>
      </c>
      <c r="I58" s="3">
        <v>44315</v>
      </c>
      <c r="J58" s="2">
        <v>26.4</v>
      </c>
      <c r="K58" s="2">
        <v>29.35</v>
      </c>
      <c r="L58" s="2">
        <v>13.35</v>
      </c>
      <c r="M58" s="2">
        <v>14.55</v>
      </c>
      <c r="N58" s="2">
        <v>2250</v>
      </c>
      <c r="O58" s="2">
        <v>1028500</v>
      </c>
      <c r="P58" s="2">
        <f t="shared" ref="P58" si="107">IFERROR(J58-J59,0)</f>
        <v>19.649999999999999</v>
      </c>
      <c r="Q58" s="2">
        <f t="shared" ref="Q58" si="108">IF(P58=0, 0, IFERROR(M58 - M59, 0))</f>
        <v>3.5</v>
      </c>
      <c r="R58" s="2">
        <f t="shared" ref="R58" si="109">IF(P58=0, 0, IFERROR(J58 - M59, 0))</f>
        <v>15.349999999999998</v>
      </c>
      <c r="S58" s="2">
        <f t="shared" ref="S58" si="110">IF(P58=0, 0, IFERROR(M58 - J59, 0))</f>
        <v>7.8000000000000007</v>
      </c>
    </row>
    <row r="59" spans="1:19" x14ac:dyDescent="0.2">
      <c r="A59" s="3">
        <v>44303</v>
      </c>
      <c r="B59" s="2" t="s">
        <v>22</v>
      </c>
      <c r="C59" s="3">
        <v>44306</v>
      </c>
      <c r="D59" s="2">
        <v>1391.4</v>
      </c>
      <c r="E59" s="2">
        <v>1330</v>
      </c>
      <c r="F59" s="2">
        <v>1340</v>
      </c>
      <c r="G59" s="2" t="s">
        <v>23</v>
      </c>
      <c r="H59" s="2" t="s">
        <v>24</v>
      </c>
      <c r="I59" s="3">
        <v>44315</v>
      </c>
      <c r="J59" s="2">
        <v>6.75</v>
      </c>
      <c r="K59" s="2">
        <v>12.5</v>
      </c>
      <c r="L59" s="2">
        <v>4.9000000000000004</v>
      </c>
      <c r="M59" s="2">
        <v>11.05</v>
      </c>
      <c r="N59" s="2">
        <v>1959</v>
      </c>
      <c r="O59" s="2">
        <v>890450</v>
      </c>
    </row>
    <row r="60" spans="1:19" x14ac:dyDescent="0.2">
      <c r="A60" s="3">
        <v>44212</v>
      </c>
      <c r="B60" s="2" t="s">
        <v>19</v>
      </c>
      <c r="C60" s="3">
        <v>44211</v>
      </c>
      <c r="D60" s="2">
        <v>1466.65</v>
      </c>
      <c r="E60" s="2">
        <v>1540</v>
      </c>
      <c r="F60" s="2">
        <v>1540</v>
      </c>
      <c r="G60" s="2" t="s">
        <v>20</v>
      </c>
      <c r="H60" s="2" t="s">
        <v>21</v>
      </c>
      <c r="I60" s="3">
        <v>44224</v>
      </c>
      <c r="J60" s="2">
        <v>20</v>
      </c>
      <c r="K60" s="2">
        <v>20</v>
      </c>
      <c r="L60" s="2">
        <v>13.4</v>
      </c>
      <c r="M60" s="2">
        <v>16.350000000000001</v>
      </c>
      <c r="N60" s="2">
        <v>3592</v>
      </c>
      <c r="O60" s="2">
        <v>795850</v>
      </c>
      <c r="P60" s="2">
        <f t="shared" ref="P60" si="111">IFERROR(J60-J61,0)</f>
        <v>5.4499999999999993</v>
      </c>
      <c r="Q60" s="2">
        <f t="shared" ref="Q60" si="112">IF(P60=0, 0, IFERROR(M60 - M61, 0))</f>
        <v>0.45000000000000107</v>
      </c>
      <c r="R60" s="2">
        <f t="shared" ref="R60" si="113">IF(P60=0, 0, IFERROR(J60 - M61, 0))</f>
        <v>4.0999999999999996</v>
      </c>
      <c r="S60" s="2">
        <f t="shared" ref="S60" si="114">IF(P60=0, 0, IFERROR(M60 - J61, 0))</f>
        <v>1.8000000000000007</v>
      </c>
    </row>
    <row r="61" spans="1:19" x14ac:dyDescent="0.2">
      <c r="A61" s="3">
        <v>44212</v>
      </c>
      <c r="B61" s="2" t="s">
        <v>22</v>
      </c>
      <c r="C61" s="3">
        <v>44215</v>
      </c>
      <c r="D61" s="2">
        <v>1503.85</v>
      </c>
      <c r="E61" s="2">
        <v>1540</v>
      </c>
      <c r="F61" s="2">
        <v>1540</v>
      </c>
      <c r="G61" s="2" t="s">
        <v>20</v>
      </c>
      <c r="H61" s="2" t="s">
        <v>21</v>
      </c>
      <c r="I61" s="3">
        <v>44224</v>
      </c>
      <c r="J61" s="2">
        <v>14.55</v>
      </c>
      <c r="K61" s="2">
        <v>19.2</v>
      </c>
      <c r="L61" s="2">
        <v>9.3000000000000007</v>
      </c>
      <c r="M61" s="2">
        <v>15.9</v>
      </c>
      <c r="N61" s="2">
        <v>6186</v>
      </c>
      <c r="O61" s="2">
        <v>881650</v>
      </c>
    </row>
    <row r="62" spans="1:19" x14ac:dyDescent="0.2">
      <c r="A62" s="3">
        <v>44212</v>
      </c>
      <c r="B62" s="2" t="s">
        <v>19</v>
      </c>
      <c r="C62" s="3">
        <v>44211</v>
      </c>
      <c r="D62" s="2">
        <v>1466.65</v>
      </c>
      <c r="E62" s="2">
        <v>1393</v>
      </c>
      <c r="F62" s="2">
        <v>1400</v>
      </c>
      <c r="G62" s="2" t="s">
        <v>23</v>
      </c>
      <c r="H62" s="2" t="s">
        <v>24</v>
      </c>
      <c r="I62" s="3">
        <v>44224</v>
      </c>
      <c r="J62" s="2">
        <v>12.05</v>
      </c>
      <c r="K62" s="2">
        <v>19.899999999999999</v>
      </c>
      <c r="L62" s="2">
        <v>12.05</v>
      </c>
      <c r="M62" s="2">
        <v>14.2</v>
      </c>
      <c r="N62" s="2">
        <v>3526</v>
      </c>
      <c r="O62" s="2">
        <v>1397550</v>
      </c>
      <c r="P62" s="2">
        <f t="shared" ref="P62" si="115">IFERROR(J62-J63,0)</f>
        <v>6.1000000000000005</v>
      </c>
      <c r="Q62" s="2">
        <f t="shared" ref="Q62" si="116">IF(P62=0, 0, IFERROR(M62 - M63, 0))</f>
        <v>11.2</v>
      </c>
      <c r="R62" s="2">
        <f t="shared" ref="R62" si="117">IF(P62=0, 0, IFERROR(J62 - M63, 0))</f>
        <v>9.0500000000000007</v>
      </c>
      <c r="S62" s="2">
        <f t="shared" ref="S62" si="118">IF(P62=0, 0, IFERROR(M62 - J63, 0))</f>
        <v>8.25</v>
      </c>
    </row>
    <row r="63" spans="1:19" x14ac:dyDescent="0.2">
      <c r="A63" s="3">
        <v>44212</v>
      </c>
      <c r="B63" s="2" t="s">
        <v>22</v>
      </c>
      <c r="C63" s="3">
        <v>44215</v>
      </c>
      <c r="D63" s="2">
        <v>1503.85</v>
      </c>
      <c r="E63" s="2">
        <v>1393</v>
      </c>
      <c r="F63" s="2">
        <v>1400</v>
      </c>
      <c r="G63" s="2" t="s">
        <v>23</v>
      </c>
      <c r="H63" s="2" t="s">
        <v>24</v>
      </c>
      <c r="I63" s="3">
        <v>44224</v>
      </c>
      <c r="J63" s="2">
        <v>5.95</v>
      </c>
      <c r="K63" s="2">
        <v>7.65</v>
      </c>
      <c r="L63" s="2">
        <v>2.7</v>
      </c>
      <c r="M63" s="2">
        <v>3</v>
      </c>
      <c r="N63" s="2">
        <v>3224</v>
      </c>
      <c r="O63" s="2">
        <v>1446500</v>
      </c>
    </row>
    <row r="64" spans="1:19" x14ac:dyDescent="0.2">
      <c r="A64" s="3">
        <v>44121</v>
      </c>
      <c r="B64" s="2" t="s">
        <v>19</v>
      </c>
      <c r="C64" s="3">
        <v>44118</v>
      </c>
      <c r="D64" s="2">
        <v>1211.5</v>
      </c>
      <c r="E64" s="2">
        <v>1272</v>
      </c>
      <c r="F64" s="2">
        <v>1280</v>
      </c>
      <c r="G64" s="2" t="s">
        <v>20</v>
      </c>
      <c r="H64" s="2" t="s">
        <v>21</v>
      </c>
      <c r="I64" s="3">
        <v>44133</v>
      </c>
      <c r="J64" s="2">
        <v>9.4499999999999993</v>
      </c>
      <c r="K64" s="2">
        <v>13.65</v>
      </c>
      <c r="L64" s="2">
        <v>7.4</v>
      </c>
      <c r="M64" s="2">
        <v>12.85</v>
      </c>
      <c r="N64" s="2">
        <v>1385</v>
      </c>
      <c r="O64" s="2">
        <v>501600</v>
      </c>
      <c r="P64" s="2">
        <f t="shared" ref="P64" si="119">IFERROR(J64-J65,0)</f>
        <v>3.4999999999999991</v>
      </c>
      <c r="Q64" s="2">
        <f t="shared" ref="Q64" si="120">IF(P64=0, 0, IFERROR(M64 - M65, 0))</f>
        <v>6.3999999999999995</v>
      </c>
      <c r="R64" s="2">
        <f t="shared" ref="R64" si="121">IF(P64=0, 0, IFERROR(J64 - M65, 0))</f>
        <v>2.9999999999999991</v>
      </c>
      <c r="S64" s="2">
        <f t="shared" ref="S64" si="122">IF(P64=0, 0, IFERROR(M64 - J65, 0))</f>
        <v>6.8999999999999995</v>
      </c>
    </row>
    <row r="65" spans="1:19" x14ac:dyDescent="0.2">
      <c r="A65" s="3">
        <v>44121</v>
      </c>
      <c r="B65" s="2" t="s">
        <v>22</v>
      </c>
      <c r="C65" s="3">
        <v>44124</v>
      </c>
      <c r="D65" s="2">
        <v>1223.95</v>
      </c>
      <c r="E65" s="2">
        <v>1272</v>
      </c>
      <c r="F65" s="2">
        <v>1280</v>
      </c>
      <c r="G65" s="2" t="s">
        <v>20</v>
      </c>
      <c r="H65" s="2" t="s">
        <v>21</v>
      </c>
      <c r="I65" s="3">
        <v>44133</v>
      </c>
      <c r="J65" s="2">
        <v>5.95</v>
      </c>
      <c r="K65" s="2">
        <v>6.95</v>
      </c>
      <c r="L65" s="2">
        <v>4.7</v>
      </c>
      <c r="M65" s="2">
        <v>6.45</v>
      </c>
      <c r="N65" s="2">
        <v>1969</v>
      </c>
      <c r="O65" s="2">
        <v>470250</v>
      </c>
    </row>
    <row r="66" spans="1:19" x14ac:dyDescent="0.2">
      <c r="A66" s="3">
        <v>44121</v>
      </c>
      <c r="B66" s="2" t="s">
        <v>19</v>
      </c>
      <c r="C66" s="3">
        <v>44118</v>
      </c>
      <c r="D66" s="2">
        <v>1211.5</v>
      </c>
      <c r="E66" s="2">
        <v>1151</v>
      </c>
      <c r="F66" s="2">
        <v>1160</v>
      </c>
      <c r="G66" s="2" t="s">
        <v>23</v>
      </c>
      <c r="H66" s="2" t="s">
        <v>24</v>
      </c>
      <c r="I66" s="3">
        <v>44133</v>
      </c>
      <c r="J66" s="2">
        <v>18.350000000000001</v>
      </c>
      <c r="K66" s="2">
        <v>23.6</v>
      </c>
      <c r="L66" s="2">
        <v>12.4</v>
      </c>
      <c r="M66" s="2">
        <v>12.9</v>
      </c>
      <c r="N66" s="2">
        <v>2575</v>
      </c>
      <c r="O66" s="2">
        <v>317350</v>
      </c>
      <c r="P66" s="2">
        <f t="shared" ref="P66" si="123">IFERROR(J66-J67,0)</f>
        <v>9.8500000000000014</v>
      </c>
      <c r="Q66" s="2">
        <f t="shared" ref="Q66" si="124">IF(P66=0, 0, IFERROR(M66 - M67, 0))</f>
        <v>8.1999999999999993</v>
      </c>
      <c r="R66" s="2">
        <f t="shared" ref="R66" si="125">IF(P66=0, 0, IFERROR(J66 - M67, 0))</f>
        <v>13.650000000000002</v>
      </c>
      <c r="S66" s="2">
        <f t="shared" ref="S66" si="126">IF(P66=0, 0, IFERROR(M66 - J67, 0))</f>
        <v>4.4000000000000004</v>
      </c>
    </row>
    <row r="67" spans="1:19" x14ac:dyDescent="0.2">
      <c r="A67" s="3">
        <v>44121</v>
      </c>
      <c r="B67" s="2" t="s">
        <v>22</v>
      </c>
      <c r="C67" s="3">
        <v>44124</v>
      </c>
      <c r="D67" s="2">
        <v>1223.95</v>
      </c>
      <c r="E67" s="2">
        <v>1151</v>
      </c>
      <c r="F67" s="2">
        <v>1160</v>
      </c>
      <c r="G67" s="2" t="s">
        <v>23</v>
      </c>
      <c r="H67" s="2" t="s">
        <v>24</v>
      </c>
      <c r="I67" s="3">
        <v>44133</v>
      </c>
      <c r="J67" s="2">
        <v>8.5</v>
      </c>
      <c r="K67" s="2">
        <v>9.1999999999999993</v>
      </c>
      <c r="L67" s="2">
        <v>4.4000000000000004</v>
      </c>
      <c r="M67" s="2">
        <v>4.7</v>
      </c>
      <c r="N67" s="2">
        <v>2339</v>
      </c>
      <c r="O67" s="2">
        <v>547250</v>
      </c>
    </row>
    <row r="68" spans="1:19" x14ac:dyDescent="0.2">
      <c r="A68" s="3">
        <v>43939</v>
      </c>
      <c r="B68" s="2" t="s">
        <v>19</v>
      </c>
      <c r="C68" s="3">
        <v>43938</v>
      </c>
      <c r="D68" s="2">
        <v>910.3</v>
      </c>
      <c r="E68" s="2">
        <v>956</v>
      </c>
      <c r="F68" s="2">
        <v>960</v>
      </c>
      <c r="G68" s="2" t="s">
        <v>20</v>
      </c>
      <c r="H68" s="2" t="s">
        <v>21</v>
      </c>
      <c r="I68" s="3">
        <v>43951</v>
      </c>
      <c r="J68" s="2">
        <v>26.2</v>
      </c>
      <c r="K68" s="2">
        <v>40</v>
      </c>
      <c r="L68" s="2">
        <v>16</v>
      </c>
      <c r="M68" s="2">
        <v>23.6</v>
      </c>
      <c r="N68" s="2">
        <v>2801</v>
      </c>
      <c r="O68" s="2">
        <v>299000</v>
      </c>
      <c r="P68" s="2">
        <f t="shared" ref="P68" si="127">IFERROR(J68-J69,0)</f>
        <v>-8.3499999999999979</v>
      </c>
      <c r="Q68" s="2">
        <f t="shared" ref="Q68" si="128">IF(P68=0, 0, IFERROR(M68 - M69, 0))</f>
        <v>-6.25</v>
      </c>
      <c r="R68" s="2">
        <f t="shared" ref="R68" si="129">IF(P68=0, 0, IFERROR(J68 - M69, 0))</f>
        <v>-3.6500000000000021</v>
      </c>
      <c r="S68" s="2">
        <f t="shared" ref="S68" si="130">IF(P68=0, 0, IFERROR(M68 - J69, 0))</f>
        <v>-10.949999999999996</v>
      </c>
    </row>
    <row r="69" spans="1:19" x14ac:dyDescent="0.2">
      <c r="A69" s="3">
        <v>43939</v>
      </c>
      <c r="B69" s="2" t="s">
        <v>22</v>
      </c>
      <c r="C69" s="3">
        <v>43941</v>
      </c>
      <c r="D69" s="2">
        <v>944.85</v>
      </c>
      <c r="E69" s="2">
        <v>956</v>
      </c>
      <c r="F69" s="2">
        <v>960</v>
      </c>
      <c r="G69" s="2" t="s">
        <v>20</v>
      </c>
      <c r="H69" s="2" t="s">
        <v>21</v>
      </c>
      <c r="I69" s="3">
        <v>43951</v>
      </c>
      <c r="J69" s="2">
        <v>34.549999999999997</v>
      </c>
      <c r="K69" s="2">
        <v>41.9</v>
      </c>
      <c r="L69" s="2">
        <v>26.1</v>
      </c>
      <c r="M69" s="2">
        <v>29.85</v>
      </c>
      <c r="N69" s="2">
        <v>8501</v>
      </c>
      <c r="O69" s="2">
        <v>686500</v>
      </c>
    </row>
    <row r="70" spans="1:19" x14ac:dyDescent="0.2">
      <c r="A70" s="3">
        <v>43939</v>
      </c>
      <c r="B70" s="2" t="s">
        <v>19</v>
      </c>
      <c r="C70" s="3">
        <v>43938</v>
      </c>
      <c r="D70" s="2">
        <v>910.3</v>
      </c>
      <c r="E70" s="2">
        <v>865</v>
      </c>
      <c r="F70" s="2">
        <v>860</v>
      </c>
      <c r="G70" s="2" t="s">
        <v>23</v>
      </c>
      <c r="H70" s="2" t="s">
        <v>24</v>
      </c>
      <c r="I70" s="3">
        <v>43951</v>
      </c>
      <c r="J70" s="2">
        <v>20.45</v>
      </c>
      <c r="K70" s="2">
        <v>28.55</v>
      </c>
      <c r="L70" s="2">
        <v>18</v>
      </c>
      <c r="M70" s="2">
        <v>20.399999999999999</v>
      </c>
      <c r="N70" s="2">
        <v>2235</v>
      </c>
      <c r="O70" s="2">
        <v>266500</v>
      </c>
      <c r="P70" s="2">
        <f t="shared" ref="P70" si="131">IFERROR(J70-J71,0)</f>
        <v>3.4499999999999993</v>
      </c>
      <c r="Q70" s="2">
        <f t="shared" ref="Q70" si="132">IF(P70=0, 0, IFERROR(M70 - M71, 0))</f>
        <v>9.3499999999999979</v>
      </c>
      <c r="R70" s="2">
        <f t="shared" ref="R70" si="133">IF(P70=0, 0, IFERROR(J70 - M71, 0))</f>
        <v>9.3999999999999986</v>
      </c>
      <c r="S70" s="2">
        <f t="shared" ref="S70" si="134">IF(P70=0, 0, IFERROR(M70 - J71, 0))</f>
        <v>3.3999999999999986</v>
      </c>
    </row>
    <row r="71" spans="1:19" x14ac:dyDescent="0.2">
      <c r="A71" s="3">
        <v>43939</v>
      </c>
      <c r="B71" s="2" t="s">
        <v>22</v>
      </c>
      <c r="C71" s="3">
        <v>43941</v>
      </c>
      <c r="D71" s="2">
        <v>944.85</v>
      </c>
      <c r="E71" s="2">
        <v>865</v>
      </c>
      <c r="F71" s="2">
        <v>860</v>
      </c>
      <c r="G71" s="2" t="s">
        <v>23</v>
      </c>
      <c r="H71" s="2" t="s">
        <v>24</v>
      </c>
      <c r="I71" s="3">
        <v>43951</v>
      </c>
      <c r="J71" s="2">
        <v>17</v>
      </c>
      <c r="K71" s="2">
        <v>17</v>
      </c>
      <c r="L71" s="2">
        <v>9.1999999999999993</v>
      </c>
      <c r="M71" s="2">
        <v>11.05</v>
      </c>
      <c r="N71" s="2">
        <v>1694</v>
      </c>
      <c r="O71" s="2">
        <v>277000</v>
      </c>
    </row>
    <row r="72" spans="1:19" x14ac:dyDescent="0.2">
      <c r="A72" s="3">
        <v>43848</v>
      </c>
      <c r="B72" s="2" t="s">
        <v>19</v>
      </c>
      <c r="C72" s="3">
        <v>43847</v>
      </c>
      <c r="D72" s="2">
        <v>1278.1500000000001</v>
      </c>
      <c r="E72" s="2">
        <v>1342</v>
      </c>
      <c r="F72" s="2">
        <v>1360</v>
      </c>
      <c r="G72" s="2" t="s">
        <v>20</v>
      </c>
      <c r="H72" s="2" t="s">
        <v>21</v>
      </c>
      <c r="I72" s="3">
        <v>43860</v>
      </c>
      <c r="J72" s="2">
        <v>3.45</v>
      </c>
      <c r="K72" s="2">
        <v>3.65</v>
      </c>
      <c r="L72" s="2">
        <v>3</v>
      </c>
      <c r="M72" s="2">
        <v>3.5</v>
      </c>
      <c r="N72" s="2">
        <v>740</v>
      </c>
      <c r="O72" s="2">
        <v>380500</v>
      </c>
      <c r="P72" s="2">
        <f t="shared" ref="P72" si="135">IFERROR(J72-J73,0)</f>
        <v>-0.59999999999999964</v>
      </c>
      <c r="Q72" s="2">
        <f t="shared" ref="Q72" si="136">IF(P72=0, 0, IFERROR(M72 - M73, 0))</f>
        <v>1.5</v>
      </c>
      <c r="R72" s="2">
        <f t="shared" ref="R72" si="137">IF(P72=0, 0, IFERROR(J72 - M73, 0))</f>
        <v>1.4500000000000002</v>
      </c>
      <c r="S72" s="2">
        <f t="shared" ref="S72" si="138">IF(P72=0, 0, IFERROR(M72 - J73, 0))</f>
        <v>-0.54999999999999982</v>
      </c>
    </row>
    <row r="73" spans="1:19" x14ac:dyDescent="0.2">
      <c r="A73" s="3">
        <v>43848</v>
      </c>
      <c r="B73" s="2" t="s">
        <v>22</v>
      </c>
      <c r="C73" s="3">
        <v>43850</v>
      </c>
      <c r="D73" s="2">
        <v>1254.9000000000001</v>
      </c>
      <c r="E73" s="2">
        <v>1342</v>
      </c>
      <c r="F73" s="2">
        <v>1360</v>
      </c>
      <c r="G73" s="2" t="s">
        <v>20</v>
      </c>
      <c r="H73" s="2" t="s">
        <v>21</v>
      </c>
      <c r="I73" s="3">
        <v>43860</v>
      </c>
      <c r="J73" s="2">
        <v>4.05</v>
      </c>
      <c r="K73" s="2">
        <v>5.45</v>
      </c>
      <c r="L73" s="2">
        <v>1.7</v>
      </c>
      <c r="M73" s="2">
        <v>2</v>
      </c>
      <c r="N73" s="2">
        <v>1643</v>
      </c>
      <c r="O73" s="2">
        <v>415000</v>
      </c>
    </row>
    <row r="74" spans="1:19" x14ac:dyDescent="0.2">
      <c r="A74" s="3">
        <v>43848</v>
      </c>
      <c r="B74" s="2" t="s">
        <v>19</v>
      </c>
      <c r="C74" s="3">
        <v>43847</v>
      </c>
      <c r="D74" s="2">
        <v>1278.1500000000001</v>
      </c>
      <c r="E74" s="2">
        <v>1214</v>
      </c>
      <c r="F74" s="2">
        <v>1220</v>
      </c>
      <c r="G74" s="2" t="s">
        <v>23</v>
      </c>
      <c r="H74" s="2" t="s">
        <v>24</v>
      </c>
      <c r="I74" s="3">
        <v>43860</v>
      </c>
      <c r="J74" s="2">
        <v>3.4</v>
      </c>
      <c r="K74" s="2">
        <v>4.5999999999999996</v>
      </c>
      <c r="L74" s="2">
        <v>2.8</v>
      </c>
      <c r="M74" s="2">
        <v>3.2</v>
      </c>
      <c r="N74" s="2">
        <v>1049</v>
      </c>
      <c r="O74" s="2">
        <v>444000</v>
      </c>
      <c r="P74" s="2">
        <f t="shared" ref="P74" si="139">IFERROR(J74-J75,0)</f>
        <v>1</v>
      </c>
      <c r="Q74" s="2">
        <f t="shared" ref="Q74" si="140">IF(P74=0, 0, IFERROR(M74 - M75, 0))</f>
        <v>-1.5499999999999998</v>
      </c>
      <c r="R74" s="2">
        <f t="shared" ref="R74" si="141">IF(P74=0, 0, IFERROR(J74 - M75, 0))</f>
        <v>-1.35</v>
      </c>
      <c r="S74" s="2">
        <f t="shared" ref="S74" si="142">IF(P74=0, 0, IFERROR(M74 - J75, 0))</f>
        <v>0.80000000000000027</v>
      </c>
    </row>
    <row r="75" spans="1:19" x14ac:dyDescent="0.2">
      <c r="A75" s="3">
        <v>43848</v>
      </c>
      <c r="B75" s="2" t="s">
        <v>22</v>
      </c>
      <c r="C75" s="3">
        <v>43850</v>
      </c>
      <c r="D75" s="2">
        <v>1254.9000000000001</v>
      </c>
      <c r="E75" s="2">
        <v>1214</v>
      </c>
      <c r="F75" s="2">
        <v>1220</v>
      </c>
      <c r="G75" s="2" t="s">
        <v>23</v>
      </c>
      <c r="H75" s="2" t="s">
        <v>24</v>
      </c>
      <c r="I75" s="3">
        <v>43860</v>
      </c>
      <c r="J75" s="2">
        <v>2.4</v>
      </c>
      <c r="K75" s="2">
        <v>5.35</v>
      </c>
      <c r="L75" s="2">
        <v>1.9</v>
      </c>
      <c r="M75" s="2">
        <v>4.75</v>
      </c>
      <c r="N75" s="2">
        <v>2481</v>
      </c>
      <c r="O75" s="2">
        <v>488500</v>
      </c>
    </row>
    <row r="76" spans="1:19" x14ac:dyDescent="0.2">
      <c r="A76" s="3">
        <v>43757</v>
      </c>
      <c r="B76" s="2" t="s">
        <v>19</v>
      </c>
      <c r="C76" s="3">
        <v>43756</v>
      </c>
      <c r="D76" s="2">
        <v>1229</v>
      </c>
      <c r="E76" s="2">
        <v>1290</v>
      </c>
      <c r="F76" s="2">
        <v>1290</v>
      </c>
      <c r="G76" s="2" t="s">
        <v>20</v>
      </c>
      <c r="H76" s="2" t="s">
        <v>21</v>
      </c>
      <c r="I76" s="3">
        <v>43769</v>
      </c>
      <c r="J76" s="2">
        <v>8.8000000000000007</v>
      </c>
      <c r="K76" s="2">
        <v>9.9499999999999993</v>
      </c>
      <c r="L76" s="2">
        <v>8</v>
      </c>
      <c r="M76" s="2">
        <v>8.85</v>
      </c>
      <c r="N76" s="2">
        <v>502</v>
      </c>
      <c r="O76" s="2">
        <v>124000</v>
      </c>
      <c r="P76" s="2">
        <f t="shared" ref="P76" si="143">IFERROR(J76-J77,0)</f>
        <v>-2.1999999999999993</v>
      </c>
      <c r="Q76" s="2">
        <f t="shared" ref="Q76" si="144">IF(P76=0, 0, IFERROR(M76 - M77, 0))</f>
        <v>1.0499999999999998</v>
      </c>
      <c r="R76" s="2">
        <f t="shared" ref="R76" si="145">IF(P76=0, 0, IFERROR(J76 - M77, 0))</f>
        <v>1.0000000000000009</v>
      </c>
      <c r="S76" s="2">
        <f t="shared" ref="S76" si="146">IF(P76=0, 0, IFERROR(M76 - J77, 0))</f>
        <v>-2.1500000000000004</v>
      </c>
    </row>
    <row r="77" spans="1:19" x14ac:dyDescent="0.2">
      <c r="A77" s="3">
        <v>43757</v>
      </c>
      <c r="B77" s="2" t="s">
        <v>22</v>
      </c>
      <c r="C77" s="3">
        <v>43760</v>
      </c>
      <c r="D77" s="2">
        <v>1239.3</v>
      </c>
      <c r="E77" s="2">
        <v>1290</v>
      </c>
      <c r="F77" s="2">
        <v>1290</v>
      </c>
      <c r="G77" s="2" t="s">
        <v>20</v>
      </c>
      <c r="H77" s="2" t="s">
        <v>21</v>
      </c>
      <c r="I77" s="3">
        <v>43769</v>
      </c>
      <c r="J77" s="2">
        <v>11</v>
      </c>
      <c r="K77" s="2">
        <v>11.35</v>
      </c>
      <c r="L77" s="2">
        <v>6.95</v>
      </c>
      <c r="M77" s="2">
        <v>7.8</v>
      </c>
      <c r="N77" s="2">
        <v>986</v>
      </c>
      <c r="O77" s="2">
        <v>165000</v>
      </c>
    </row>
    <row r="78" spans="1:19" x14ac:dyDescent="0.2">
      <c r="A78" s="3">
        <v>43757</v>
      </c>
      <c r="B78" s="2" t="s">
        <v>19</v>
      </c>
      <c r="C78" s="3">
        <v>43756</v>
      </c>
      <c r="D78" s="2">
        <v>1229</v>
      </c>
      <c r="E78" s="2">
        <v>1168</v>
      </c>
      <c r="F78" s="2">
        <v>1170</v>
      </c>
      <c r="G78" s="2" t="s">
        <v>23</v>
      </c>
      <c r="H78" s="2" t="s">
        <v>24</v>
      </c>
      <c r="I78" s="3">
        <v>43769</v>
      </c>
      <c r="J78" s="2">
        <v>8</v>
      </c>
      <c r="K78" s="2">
        <v>9.1999999999999993</v>
      </c>
      <c r="L78" s="2">
        <v>6.65</v>
      </c>
      <c r="M78" s="2">
        <v>7.75</v>
      </c>
      <c r="N78" s="2">
        <v>481</v>
      </c>
      <c r="O78" s="2">
        <v>104000</v>
      </c>
      <c r="P78" s="2">
        <f t="shared" ref="P78" si="147">IFERROR(J78-J79,0)</f>
        <v>5.85</v>
      </c>
      <c r="Q78" s="2">
        <f t="shared" ref="Q78" si="148">IF(P78=0, 0, IFERROR(M78 - M79, 0))</f>
        <v>4.7</v>
      </c>
      <c r="R78" s="2">
        <f t="shared" ref="R78" si="149">IF(P78=0, 0, IFERROR(J78 - M79, 0))</f>
        <v>4.95</v>
      </c>
      <c r="S78" s="2">
        <f t="shared" ref="S78" si="150">IF(P78=0, 0, IFERROR(M78 - J79, 0))</f>
        <v>5.6</v>
      </c>
    </row>
    <row r="79" spans="1:19" x14ac:dyDescent="0.2">
      <c r="A79" s="3">
        <v>43757</v>
      </c>
      <c r="B79" s="2" t="s">
        <v>22</v>
      </c>
      <c r="C79" s="3">
        <v>43760</v>
      </c>
      <c r="D79" s="2">
        <v>1239.3</v>
      </c>
      <c r="E79" s="2">
        <v>1168</v>
      </c>
      <c r="F79" s="2">
        <v>1170</v>
      </c>
      <c r="G79" s="2" t="s">
        <v>23</v>
      </c>
      <c r="H79" s="2" t="s">
        <v>24</v>
      </c>
      <c r="I79" s="3">
        <v>43769</v>
      </c>
      <c r="J79" s="2">
        <v>2.15</v>
      </c>
      <c r="K79" s="2">
        <v>4.5999999999999996</v>
      </c>
      <c r="L79" s="2">
        <v>2.15</v>
      </c>
      <c r="M79" s="2">
        <v>3.05</v>
      </c>
      <c r="N79" s="2">
        <v>533</v>
      </c>
      <c r="O79" s="2">
        <v>88000</v>
      </c>
    </row>
    <row r="80" spans="1:19" x14ac:dyDescent="0.2">
      <c r="A80" s="3">
        <v>43668</v>
      </c>
      <c r="B80" s="2" t="s">
        <v>19</v>
      </c>
      <c r="C80" s="3">
        <v>43665</v>
      </c>
      <c r="D80" s="2">
        <v>2375.65</v>
      </c>
      <c r="E80" s="2">
        <v>2494</v>
      </c>
      <c r="F80" s="2">
        <v>2500</v>
      </c>
      <c r="G80" s="2" t="s">
        <v>20</v>
      </c>
      <c r="H80" s="2" t="s">
        <v>21</v>
      </c>
      <c r="I80" s="3">
        <v>43706</v>
      </c>
      <c r="J80" s="2">
        <v>21</v>
      </c>
      <c r="K80" s="2">
        <v>22.1</v>
      </c>
      <c r="L80" s="2">
        <v>13.6</v>
      </c>
      <c r="M80" s="2">
        <v>16.3</v>
      </c>
      <c r="N80" s="2">
        <v>157</v>
      </c>
      <c r="O80" s="2">
        <v>30000</v>
      </c>
      <c r="P80" s="2">
        <f t="shared" ref="P80" si="151">IFERROR(J80-J81,0)</f>
        <v>16.55</v>
      </c>
      <c r="Q80" s="2">
        <f t="shared" ref="Q80" si="152">IF(P80=0, 0, IFERROR(M80 - M81, 0))</f>
        <v>11.700000000000001</v>
      </c>
      <c r="R80" s="2">
        <f t="shared" ref="R80" si="153">IF(P80=0, 0, IFERROR(J80 - M81, 0))</f>
        <v>16.399999999999999</v>
      </c>
      <c r="S80" s="2">
        <f t="shared" ref="S80" si="154">IF(P80=0, 0, IFERROR(M80 - J81, 0))</f>
        <v>11.850000000000001</v>
      </c>
    </row>
    <row r="81" spans="1:19" x14ac:dyDescent="0.2">
      <c r="A81" s="3">
        <v>43668</v>
      </c>
      <c r="B81" s="2" t="s">
        <v>22</v>
      </c>
      <c r="C81" s="3">
        <v>43669</v>
      </c>
      <c r="D81" s="2">
        <v>2263.5</v>
      </c>
      <c r="E81" s="2">
        <v>2494</v>
      </c>
      <c r="F81" s="2">
        <v>2500</v>
      </c>
      <c r="G81" s="2" t="s">
        <v>20</v>
      </c>
      <c r="H81" s="2" t="s">
        <v>21</v>
      </c>
      <c r="I81" s="3">
        <v>43706</v>
      </c>
      <c r="J81" s="2">
        <v>4.45</v>
      </c>
      <c r="K81" s="2">
        <v>5.3</v>
      </c>
      <c r="L81" s="2">
        <v>3.45</v>
      </c>
      <c r="M81" s="2">
        <v>4.5999999999999996</v>
      </c>
      <c r="N81" s="2">
        <v>275</v>
      </c>
      <c r="O81" s="2">
        <v>71250</v>
      </c>
    </row>
    <row r="82" spans="1:19" x14ac:dyDescent="0.2">
      <c r="A82" s="3">
        <v>43668</v>
      </c>
      <c r="B82" s="2" t="s">
        <v>19</v>
      </c>
      <c r="C82" s="3">
        <v>43665</v>
      </c>
      <c r="D82" s="2">
        <v>2375.65</v>
      </c>
      <c r="E82" s="2">
        <v>2257</v>
      </c>
      <c r="F82" s="2">
        <v>2260</v>
      </c>
      <c r="G82" s="2" t="s">
        <v>23</v>
      </c>
      <c r="H82" s="2" t="s">
        <v>24</v>
      </c>
      <c r="I82" s="3">
        <v>43706</v>
      </c>
      <c r="K82" s="2" t="s">
        <v>25</v>
      </c>
      <c r="L82" s="2" t="s">
        <v>25</v>
      </c>
      <c r="M82" s="2">
        <v>38.15</v>
      </c>
      <c r="N82" s="2" t="s">
        <v>25</v>
      </c>
      <c r="O82" s="2" t="s">
        <v>25</v>
      </c>
      <c r="P82" s="2">
        <f t="shared" ref="P82" si="155">IFERROR(J82-J83,0)</f>
        <v>-49.95</v>
      </c>
      <c r="Q82" s="2">
        <f t="shared" ref="Q82" si="156">IF(P82=0, 0, IFERROR(M82 - M83, 0))</f>
        <v>-4.2000000000000028</v>
      </c>
      <c r="R82" s="2">
        <f t="shared" ref="R82" si="157">IF(P82=0, 0, IFERROR(J82 - M83, 0))</f>
        <v>-42.35</v>
      </c>
      <c r="S82" s="2">
        <f t="shared" ref="S82" si="158">IF(P82=0, 0, IFERROR(M82 - J83, 0))</f>
        <v>-11.800000000000004</v>
      </c>
    </row>
    <row r="83" spans="1:19" x14ac:dyDescent="0.2">
      <c r="A83" s="3">
        <v>43668</v>
      </c>
      <c r="B83" s="2" t="s">
        <v>22</v>
      </c>
      <c r="C83" s="3">
        <v>43669</v>
      </c>
      <c r="D83" s="2">
        <v>2263.5</v>
      </c>
      <c r="E83" s="2">
        <v>2257</v>
      </c>
      <c r="F83" s="2">
        <v>2260</v>
      </c>
      <c r="G83" s="2" t="s">
        <v>23</v>
      </c>
      <c r="H83" s="2" t="s">
        <v>24</v>
      </c>
      <c r="I83" s="3">
        <v>43706</v>
      </c>
      <c r="J83" s="2">
        <v>49.95</v>
      </c>
      <c r="K83" s="2">
        <v>55.3</v>
      </c>
      <c r="L83" s="2">
        <v>36.6</v>
      </c>
      <c r="M83" s="2">
        <v>42.35</v>
      </c>
      <c r="N83" s="2">
        <v>305</v>
      </c>
      <c r="O83" s="2">
        <v>35500</v>
      </c>
    </row>
    <row r="84" spans="1:19" x14ac:dyDescent="0.2">
      <c r="A84" s="3">
        <v>43575</v>
      </c>
      <c r="B84" s="2" t="s">
        <v>19</v>
      </c>
      <c r="C84" s="3">
        <v>43573</v>
      </c>
      <c r="D84" s="2">
        <v>2293.65</v>
      </c>
      <c r="E84" s="2">
        <v>2408</v>
      </c>
      <c r="F84" s="2">
        <v>2420</v>
      </c>
      <c r="G84" s="2" t="s">
        <v>20</v>
      </c>
      <c r="H84" s="2" t="s">
        <v>21</v>
      </c>
      <c r="I84" s="3">
        <v>43615</v>
      </c>
      <c r="K84" s="2" t="s">
        <v>25</v>
      </c>
      <c r="L84" s="2" t="s">
        <v>25</v>
      </c>
      <c r="M84" s="2">
        <v>43.5</v>
      </c>
      <c r="N84" s="2" t="s">
        <v>25</v>
      </c>
      <c r="O84" s="2">
        <v>250</v>
      </c>
      <c r="P84" s="2">
        <f t="shared" ref="P84" si="159">IFERROR(J84-J85,0)</f>
        <v>-41.15</v>
      </c>
      <c r="Q84" s="2">
        <f t="shared" ref="Q84" si="160">IF(P84=0, 0, IFERROR(M84 - M85, 0))</f>
        <v>3.5</v>
      </c>
      <c r="R84" s="2">
        <f t="shared" ref="R84" si="161">IF(P84=0, 0, IFERROR(J84 - M85, 0))</f>
        <v>-40</v>
      </c>
      <c r="S84" s="2">
        <f t="shared" ref="S84" si="162">IF(P84=0, 0, IFERROR(M84 - J85, 0))</f>
        <v>2.3500000000000014</v>
      </c>
    </row>
    <row r="85" spans="1:19" x14ac:dyDescent="0.2">
      <c r="A85" s="3">
        <v>43575</v>
      </c>
      <c r="B85" s="2" t="s">
        <v>22</v>
      </c>
      <c r="C85" s="3">
        <v>43577</v>
      </c>
      <c r="D85" s="2">
        <v>2268.6999999999998</v>
      </c>
      <c r="E85" s="2">
        <v>2408</v>
      </c>
      <c r="F85" s="2">
        <v>2420</v>
      </c>
      <c r="G85" s="2" t="s">
        <v>20</v>
      </c>
      <c r="H85" s="2" t="s">
        <v>21</v>
      </c>
      <c r="I85" s="3">
        <v>43615</v>
      </c>
      <c r="J85" s="2">
        <v>41.15</v>
      </c>
      <c r="K85" s="2">
        <v>41.15</v>
      </c>
      <c r="L85" s="2">
        <v>40</v>
      </c>
      <c r="M85" s="2">
        <v>40</v>
      </c>
      <c r="N85" s="2">
        <v>3</v>
      </c>
      <c r="O85" s="2">
        <v>1000</v>
      </c>
    </row>
    <row r="86" spans="1:19" x14ac:dyDescent="0.2">
      <c r="A86" s="3">
        <v>43575</v>
      </c>
      <c r="B86" s="2" t="s">
        <v>19</v>
      </c>
      <c r="C86" s="3">
        <v>43573</v>
      </c>
      <c r="D86" s="2">
        <v>2293.65</v>
      </c>
      <c r="E86" s="2">
        <v>2179</v>
      </c>
      <c r="F86" s="2">
        <v>2180</v>
      </c>
      <c r="G86" s="2" t="s">
        <v>23</v>
      </c>
      <c r="H86" s="2" t="s">
        <v>24</v>
      </c>
      <c r="I86" s="3">
        <v>43615</v>
      </c>
      <c r="K86" s="2" t="s">
        <v>25</v>
      </c>
      <c r="L86" s="2" t="s">
        <v>25</v>
      </c>
      <c r="M86" s="2">
        <v>107</v>
      </c>
      <c r="N86" s="2" t="s">
        <v>25</v>
      </c>
      <c r="O86" s="2" t="s">
        <v>25</v>
      </c>
      <c r="P86" s="2">
        <f t="shared" ref="P86" si="163">IFERROR(J86-J87,0)</f>
        <v>-27</v>
      </c>
      <c r="Q86" s="2">
        <f t="shared" ref="Q86" si="164">IF(P86=0, 0, IFERROR(M86 - M87, 0))</f>
        <v>80</v>
      </c>
      <c r="R86" s="2">
        <f t="shared" ref="R86" si="165">IF(P86=0, 0, IFERROR(J86 - M87, 0))</f>
        <v>-27</v>
      </c>
      <c r="S86" s="2">
        <f t="shared" ref="S86" si="166">IF(P86=0, 0, IFERROR(M86 - J87, 0))</f>
        <v>80</v>
      </c>
    </row>
    <row r="87" spans="1:19" x14ac:dyDescent="0.2">
      <c r="A87" s="3">
        <v>43575</v>
      </c>
      <c r="B87" s="2" t="s">
        <v>22</v>
      </c>
      <c r="C87" s="3">
        <v>43577</v>
      </c>
      <c r="D87" s="2">
        <v>2268.6999999999998</v>
      </c>
      <c r="E87" s="2">
        <v>2179</v>
      </c>
      <c r="F87" s="2">
        <v>2180</v>
      </c>
      <c r="G87" s="2" t="s">
        <v>23</v>
      </c>
      <c r="H87" s="2" t="s">
        <v>24</v>
      </c>
      <c r="I87" s="3">
        <v>43615</v>
      </c>
      <c r="J87" s="2">
        <v>27</v>
      </c>
      <c r="K87" s="2">
        <v>27</v>
      </c>
      <c r="L87" s="2">
        <v>27</v>
      </c>
      <c r="M87" s="2">
        <v>27</v>
      </c>
      <c r="N87" s="2">
        <v>1</v>
      </c>
      <c r="O87" s="2">
        <v>250</v>
      </c>
    </row>
    <row r="88" spans="1:19" x14ac:dyDescent="0.2">
      <c r="A88" s="3">
        <v>43484</v>
      </c>
      <c r="B88" s="2" t="s">
        <v>19</v>
      </c>
      <c r="C88" s="3">
        <v>43483</v>
      </c>
      <c r="D88" s="2">
        <v>2130.25</v>
      </c>
      <c r="E88" s="2">
        <v>2237</v>
      </c>
      <c r="F88" s="2">
        <v>2240</v>
      </c>
      <c r="G88" s="2" t="s">
        <v>20</v>
      </c>
      <c r="H88" s="2" t="s">
        <v>21</v>
      </c>
      <c r="I88" s="3">
        <v>43496</v>
      </c>
      <c r="J88" s="2">
        <v>4</v>
      </c>
      <c r="K88" s="2">
        <v>5.8</v>
      </c>
      <c r="L88" s="2">
        <v>3.7</v>
      </c>
      <c r="M88" s="2">
        <v>5.5</v>
      </c>
      <c r="N88" s="2">
        <v>107</v>
      </c>
      <c r="O88" s="2">
        <v>93250</v>
      </c>
      <c r="P88" s="2">
        <f t="shared" ref="P88" si="167">IFERROR(J88-J89,0)</f>
        <v>-5.1999999999999993</v>
      </c>
      <c r="Q88" s="2">
        <f t="shared" ref="Q88" si="168">IF(P88=0, 0, IFERROR(M88 - M89, 0))</f>
        <v>-0.25</v>
      </c>
      <c r="R88" s="2">
        <f t="shared" ref="R88" si="169">IF(P88=0, 0, IFERROR(J88 - M89, 0))</f>
        <v>-1.75</v>
      </c>
      <c r="S88" s="2">
        <f t="shared" ref="S88" si="170">IF(P88=0, 0, IFERROR(M88 - J89, 0))</f>
        <v>-3.6999999999999993</v>
      </c>
    </row>
    <row r="89" spans="1:19" x14ac:dyDescent="0.2">
      <c r="A89" s="3">
        <v>43484</v>
      </c>
      <c r="B89" s="2" t="s">
        <v>22</v>
      </c>
      <c r="C89" s="3">
        <v>43486</v>
      </c>
      <c r="D89" s="2">
        <v>2148.15</v>
      </c>
      <c r="E89" s="2">
        <v>2237</v>
      </c>
      <c r="F89" s="2">
        <v>2240</v>
      </c>
      <c r="G89" s="2" t="s">
        <v>20</v>
      </c>
      <c r="H89" s="2" t="s">
        <v>21</v>
      </c>
      <c r="I89" s="3">
        <v>43496</v>
      </c>
      <c r="J89" s="2">
        <v>9.1999999999999993</v>
      </c>
      <c r="K89" s="2">
        <v>9.1999999999999993</v>
      </c>
      <c r="L89" s="2">
        <v>4.75</v>
      </c>
      <c r="M89" s="2">
        <v>5.75</v>
      </c>
      <c r="N89" s="2">
        <v>1299</v>
      </c>
      <c r="O89" s="2">
        <v>122500</v>
      </c>
    </row>
    <row r="90" spans="1:19" x14ac:dyDescent="0.2">
      <c r="A90" s="3">
        <v>43484</v>
      </c>
      <c r="B90" s="2" t="s">
        <v>19</v>
      </c>
      <c r="C90" s="3">
        <v>43483</v>
      </c>
      <c r="D90" s="2">
        <v>2130.25</v>
      </c>
      <c r="E90" s="2">
        <v>2024</v>
      </c>
      <c r="F90" s="2">
        <v>2020</v>
      </c>
      <c r="G90" s="2" t="s">
        <v>23</v>
      </c>
      <c r="H90" s="2" t="s">
        <v>24</v>
      </c>
      <c r="I90" s="3">
        <v>43496</v>
      </c>
      <c r="J90" s="2">
        <v>3.65</v>
      </c>
      <c r="K90" s="2">
        <v>4</v>
      </c>
      <c r="L90" s="2">
        <v>2.5499999999999998</v>
      </c>
      <c r="M90" s="2">
        <v>3.8</v>
      </c>
      <c r="N90" s="2">
        <v>10</v>
      </c>
      <c r="O90" s="2">
        <v>37250</v>
      </c>
      <c r="P90" s="2">
        <f t="shared" ref="P90" si="171">IFERROR(J90-J91,0)</f>
        <v>-0.64999999999999991</v>
      </c>
      <c r="Q90" s="2">
        <f t="shared" ref="Q90" si="172">IF(P90=0, 0, IFERROR(M90 - M91, 0))</f>
        <v>1.1999999999999997</v>
      </c>
      <c r="R90" s="2">
        <f t="shared" ref="R90" si="173">IF(P90=0, 0, IFERROR(J90 - M91, 0))</f>
        <v>1.0499999999999998</v>
      </c>
      <c r="S90" s="2">
        <f t="shared" ref="S90" si="174">IF(P90=0, 0, IFERROR(M90 - J91, 0))</f>
        <v>-0.5</v>
      </c>
    </row>
    <row r="91" spans="1:19" x14ac:dyDescent="0.2">
      <c r="A91" s="3">
        <v>43484</v>
      </c>
      <c r="B91" s="2" t="s">
        <v>22</v>
      </c>
      <c r="C91" s="3">
        <v>43486</v>
      </c>
      <c r="D91" s="2">
        <v>2148.15</v>
      </c>
      <c r="E91" s="2">
        <v>2024</v>
      </c>
      <c r="F91" s="2">
        <v>2020</v>
      </c>
      <c r="G91" s="2" t="s">
        <v>23</v>
      </c>
      <c r="H91" s="2" t="s">
        <v>24</v>
      </c>
      <c r="I91" s="3">
        <v>43496</v>
      </c>
      <c r="J91" s="2">
        <v>4.3</v>
      </c>
      <c r="K91" s="2">
        <v>4.3</v>
      </c>
      <c r="L91" s="2">
        <v>2.25</v>
      </c>
      <c r="M91" s="2">
        <v>2.6</v>
      </c>
      <c r="N91" s="2">
        <v>21</v>
      </c>
      <c r="O91" s="2">
        <v>37000</v>
      </c>
    </row>
    <row r="92" spans="1:19" x14ac:dyDescent="0.2">
      <c r="A92" s="3">
        <v>43393</v>
      </c>
      <c r="B92" s="2" t="s">
        <v>19</v>
      </c>
      <c r="C92" s="3">
        <v>43392</v>
      </c>
      <c r="D92" s="2">
        <v>1967.75</v>
      </c>
      <c r="E92" s="2">
        <v>2066</v>
      </c>
      <c r="F92" s="2">
        <v>2080</v>
      </c>
      <c r="G92" s="2" t="s">
        <v>20</v>
      </c>
      <c r="H92" s="2" t="s">
        <v>21</v>
      </c>
      <c r="I92" s="3">
        <v>43433</v>
      </c>
      <c r="J92" s="2">
        <v>20</v>
      </c>
      <c r="K92" s="2">
        <v>20</v>
      </c>
      <c r="L92" s="2">
        <v>20</v>
      </c>
      <c r="M92" s="2">
        <v>20</v>
      </c>
      <c r="N92" s="2">
        <v>1</v>
      </c>
      <c r="O92" s="2">
        <v>2500</v>
      </c>
      <c r="P92" s="2">
        <f t="shared" ref="P92" si="175">IFERROR(J92-J93,0)</f>
        <v>-14.850000000000001</v>
      </c>
      <c r="Q92" s="2">
        <f t="shared" ref="Q92" si="176">IF(P92=0, 0, IFERROR(M92 - M93, 0))</f>
        <v>-5.1999999999999993</v>
      </c>
      <c r="R92" s="2">
        <f t="shared" ref="R92" si="177">IF(P92=0, 0, IFERROR(J92 - M93, 0))</f>
        <v>-5.1999999999999993</v>
      </c>
      <c r="S92" s="2">
        <f t="shared" ref="S92" si="178">IF(P92=0, 0, IFERROR(M92 - J93, 0))</f>
        <v>-14.850000000000001</v>
      </c>
    </row>
    <row r="93" spans="1:19" x14ac:dyDescent="0.2">
      <c r="A93" s="3">
        <v>43393</v>
      </c>
      <c r="B93" s="2" t="s">
        <v>22</v>
      </c>
      <c r="C93" s="3">
        <v>43395</v>
      </c>
      <c r="D93" s="2">
        <v>1998.9</v>
      </c>
      <c r="E93" s="2">
        <v>2066</v>
      </c>
      <c r="F93" s="2">
        <v>2080</v>
      </c>
      <c r="G93" s="2" t="s">
        <v>20</v>
      </c>
      <c r="H93" s="2" t="s">
        <v>21</v>
      </c>
      <c r="I93" s="3">
        <v>43433</v>
      </c>
      <c r="J93" s="2">
        <v>34.85</v>
      </c>
      <c r="K93" s="2">
        <v>34.85</v>
      </c>
      <c r="L93" s="2">
        <v>24.15</v>
      </c>
      <c r="M93" s="2">
        <v>25.2</v>
      </c>
      <c r="N93" s="2">
        <v>30</v>
      </c>
      <c r="O93" s="2">
        <v>4500</v>
      </c>
    </row>
    <row r="94" spans="1:19" x14ac:dyDescent="0.2">
      <c r="A94" s="3">
        <v>43393</v>
      </c>
      <c r="B94" s="2" t="s">
        <v>19</v>
      </c>
      <c r="C94" s="3">
        <v>43392</v>
      </c>
      <c r="D94" s="2">
        <v>1967.75</v>
      </c>
      <c r="E94" s="2">
        <v>1869</v>
      </c>
      <c r="F94" s="2">
        <v>1860</v>
      </c>
      <c r="G94" s="2" t="s">
        <v>23</v>
      </c>
      <c r="H94" s="2" t="s">
        <v>24</v>
      </c>
      <c r="I94" s="3">
        <v>43433</v>
      </c>
      <c r="J94" s="2">
        <v>19</v>
      </c>
      <c r="K94" s="2">
        <v>19</v>
      </c>
      <c r="L94" s="2">
        <v>19</v>
      </c>
      <c r="M94" s="2">
        <v>19</v>
      </c>
      <c r="N94" s="2">
        <v>3</v>
      </c>
      <c r="O94" s="2">
        <v>3500</v>
      </c>
      <c r="P94" s="2">
        <f t="shared" ref="P94" si="179">IFERROR(J94-J95,0)</f>
        <v>19</v>
      </c>
      <c r="Q94" s="2">
        <f t="shared" ref="Q94" si="180">IF(P94=0, 0, IFERROR(M94 - M95, 0))</f>
        <v>0</v>
      </c>
      <c r="R94" s="2">
        <f t="shared" ref="R94" si="181">IF(P94=0, 0, IFERROR(J94 - M95, 0))</f>
        <v>0</v>
      </c>
      <c r="S94" s="2">
        <f t="shared" ref="S94" si="182">IF(P94=0, 0, IFERROR(M94 - J95, 0))</f>
        <v>19</v>
      </c>
    </row>
    <row r="95" spans="1:19" x14ac:dyDescent="0.2">
      <c r="A95" s="3">
        <v>43393</v>
      </c>
      <c r="B95" s="2" t="s">
        <v>22</v>
      </c>
      <c r="C95" s="3">
        <v>43395</v>
      </c>
      <c r="D95" s="2">
        <v>1998.9</v>
      </c>
      <c r="E95" s="2">
        <v>1869</v>
      </c>
      <c r="F95" s="2">
        <v>1860</v>
      </c>
      <c r="G95" s="2" t="s">
        <v>23</v>
      </c>
      <c r="H95" s="2" t="s">
        <v>24</v>
      </c>
      <c r="I95" s="3">
        <v>43433</v>
      </c>
      <c r="K95" s="2" t="s">
        <v>25</v>
      </c>
      <c r="L95" s="2" t="s">
        <v>25</v>
      </c>
      <c r="M95" s="2">
        <v>19</v>
      </c>
      <c r="N95" s="2" t="s">
        <v>25</v>
      </c>
      <c r="O95" s="2">
        <v>3500</v>
      </c>
    </row>
    <row r="96" spans="1:19" x14ac:dyDescent="0.2">
      <c r="A96" s="3">
        <v>43302</v>
      </c>
      <c r="B96" s="2" t="s">
        <v>19</v>
      </c>
      <c r="C96" s="3">
        <v>43301</v>
      </c>
      <c r="D96" s="2">
        <v>2189.0500000000002</v>
      </c>
      <c r="E96" s="2">
        <v>2299</v>
      </c>
      <c r="F96" s="2">
        <v>2300</v>
      </c>
      <c r="G96" s="2" t="s">
        <v>20</v>
      </c>
      <c r="H96" s="2" t="s">
        <v>21</v>
      </c>
      <c r="I96" s="3">
        <v>43342</v>
      </c>
      <c r="J96" s="2">
        <v>17.3</v>
      </c>
      <c r="K96" s="2">
        <v>22.2</v>
      </c>
      <c r="L96" s="2">
        <v>16.850000000000001</v>
      </c>
      <c r="M96" s="2">
        <v>20.3</v>
      </c>
      <c r="N96" s="2">
        <v>76</v>
      </c>
      <c r="O96" s="2">
        <v>84500</v>
      </c>
      <c r="P96" s="2">
        <f t="shared" ref="P96" si="183">IFERROR(J96-J97,0)</f>
        <v>5.4</v>
      </c>
      <c r="Q96" s="2">
        <f t="shared" ref="Q96" si="184">IF(P96=0, 0, IFERROR(M96 - M97, 0))</f>
        <v>10.15</v>
      </c>
      <c r="R96" s="2">
        <f t="shared" ref="R96" si="185">IF(P96=0, 0, IFERROR(J96 - M97, 0))</f>
        <v>7.15</v>
      </c>
      <c r="S96" s="2">
        <f t="shared" ref="S96" si="186">IF(P96=0, 0, IFERROR(M96 - J97, 0))</f>
        <v>8.4</v>
      </c>
    </row>
    <row r="97" spans="1:19" x14ac:dyDescent="0.2">
      <c r="A97" s="3">
        <v>43302</v>
      </c>
      <c r="B97" s="2" t="s">
        <v>22</v>
      </c>
      <c r="C97" s="3">
        <v>43304</v>
      </c>
      <c r="D97" s="2">
        <v>2156.4499999999998</v>
      </c>
      <c r="E97" s="2">
        <v>2299</v>
      </c>
      <c r="F97" s="2">
        <v>2300</v>
      </c>
      <c r="G97" s="2" t="s">
        <v>20</v>
      </c>
      <c r="H97" s="2" t="s">
        <v>21</v>
      </c>
      <c r="I97" s="3">
        <v>43342</v>
      </c>
      <c r="J97" s="2">
        <v>11.9</v>
      </c>
      <c r="K97" s="2">
        <v>15.55</v>
      </c>
      <c r="L97" s="2">
        <v>9</v>
      </c>
      <c r="M97" s="2">
        <v>10.15</v>
      </c>
      <c r="N97" s="2">
        <v>155</v>
      </c>
      <c r="O97" s="2">
        <v>106000</v>
      </c>
    </row>
    <row r="98" spans="1:19" x14ac:dyDescent="0.2">
      <c r="A98" s="3">
        <v>43302</v>
      </c>
      <c r="B98" s="2" t="s">
        <v>19</v>
      </c>
      <c r="C98" s="3">
        <v>43301</v>
      </c>
      <c r="D98" s="2">
        <v>2189.0500000000002</v>
      </c>
      <c r="E98" s="2">
        <v>2080</v>
      </c>
      <c r="F98" s="2">
        <v>2080</v>
      </c>
      <c r="G98" s="2" t="s">
        <v>23</v>
      </c>
      <c r="H98" s="2" t="s">
        <v>24</v>
      </c>
      <c r="I98" s="3">
        <v>43342</v>
      </c>
      <c r="J98" s="2">
        <v>17.05</v>
      </c>
      <c r="K98" s="2">
        <v>18.25</v>
      </c>
      <c r="L98" s="2">
        <v>14.1</v>
      </c>
      <c r="M98" s="2">
        <v>15.7</v>
      </c>
      <c r="N98" s="2">
        <v>78</v>
      </c>
      <c r="O98" s="2">
        <v>53000</v>
      </c>
      <c r="P98" s="2">
        <f t="shared" ref="P98" si="187">IFERROR(J98-J99,0)</f>
        <v>-4.4499999999999993</v>
      </c>
      <c r="Q98" s="2">
        <f t="shared" ref="Q98" si="188">IF(P98=0, 0, IFERROR(M98 - M99, 0))</f>
        <v>-0.60000000000000142</v>
      </c>
      <c r="R98" s="2">
        <f t="shared" ref="R98" si="189">IF(P98=0, 0, IFERROR(J98 - M99, 0))</f>
        <v>0.75</v>
      </c>
      <c r="S98" s="2">
        <f t="shared" ref="S98" si="190">IF(P98=0, 0, IFERROR(M98 - J99, 0))</f>
        <v>-5.8000000000000007</v>
      </c>
    </row>
    <row r="99" spans="1:19" x14ac:dyDescent="0.2">
      <c r="A99" s="3">
        <v>43302</v>
      </c>
      <c r="B99" s="2" t="s">
        <v>22</v>
      </c>
      <c r="C99" s="3">
        <v>43304</v>
      </c>
      <c r="D99" s="2">
        <v>2156.4499999999998</v>
      </c>
      <c r="E99" s="2">
        <v>2080</v>
      </c>
      <c r="F99" s="2">
        <v>2080</v>
      </c>
      <c r="G99" s="2" t="s">
        <v>23</v>
      </c>
      <c r="H99" s="2" t="s">
        <v>24</v>
      </c>
      <c r="I99" s="3">
        <v>43342</v>
      </c>
      <c r="J99" s="2">
        <v>21.5</v>
      </c>
      <c r="K99" s="2">
        <v>21.5</v>
      </c>
      <c r="L99" s="2">
        <v>15.85</v>
      </c>
      <c r="M99" s="2">
        <v>16.3</v>
      </c>
      <c r="N99" s="2">
        <v>32</v>
      </c>
      <c r="O99" s="2">
        <v>53500</v>
      </c>
    </row>
    <row r="100" spans="1:19" x14ac:dyDescent="0.2">
      <c r="A100" s="3">
        <v>43211</v>
      </c>
      <c r="B100" s="2" t="s">
        <v>19</v>
      </c>
      <c r="C100" s="3">
        <v>43210</v>
      </c>
      <c r="D100" s="2">
        <v>1955.9</v>
      </c>
      <c r="E100" s="2">
        <v>2054</v>
      </c>
      <c r="F100" s="2">
        <v>2060</v>
      </c>
      <c r="G100" s="2" t="s">
        <v>20</v>
      </c>
      <c r="H100" s="2" t="s">
        <v>21</v>
      </c>
      <c r="I100" s="3">
        <v>43251</v>
      </c>
      <c r="J100" s="2">
        <v>12</v>
      </c>
      <c r="K100" s="2">
        <v>12.75</v>
      </c>
      <c r="L100" s="2">
        <v>12</v>
      </c>
      <c r="M100" s="2">
        <v>12.75</v>
      </c>
      <c r="N100" s="2">
        <v>3</v>
      </c>
      <c r="O100" s="2">
        <v>1500</v>
      </c>
      <c r="P100" s="2">
        <f t="shared" ref="P100" si="191">IFERROR(J100-J101,0)</f>
        <v>-4</v>
      </c>
      <c r="Q100" s="2">
        <f t="shared" ref="Q100" si="192">IF(P100=0, 0, IFERROR(M100 - M101, 0))</f>
        <v>-1.3000000000000007</v>
      </c>
      <c r="R100" s="2">
        <f t="shared" ref="R100" si="193">IF(P100=0, 0, IFERROR(J100 - M101, 0))</f>
        <v>-2.0500000000000007</v>
      </c>
      <c r="S100" s="2">
        <f t="shared" ref="S100" si="194">IF(P100=0, 0, IFERROR(M100 - J101, 0))</f>
        <v>-3.25</v>
      </c>
    </row>
    <row r="101" spans="1:19" x14ac:dyDescent="0.2">
      <c r="A101" s="3">
        <v>43211</v>
      </c>
      <c r="B101" s="2" t="s">
        <v>22</v>
      </c>
      <c r="C101" s="3">
        <v>43213</v>
      </c>
      <c r="D101" s="2">
        <v>1935.75</v>
      </c>
      <c r="E101" s="2">
        <v>2054</v>
      </c>
      <c r="F101" s="2">
        <v>2060</v>
      </c>
      <c r="G101" s="2" t="s">
        <v>20</v>
      </c>
      <c r="H101" s="2" t="s">
        <v>21</v>
      </c>
      <c r="I101" s="3">
        <v>43251</v>
      </c>
      <c r="J101" s="2">
        <v>16</v>
      </c>
      <c r="K101" s="2">
        <v>18.600000000000001</v>
      </c>
      <c r="L101" s="2">
        <v>13.5</v>
      </c>
      <c r="M101" s="2">
        <v>14.05</v>
      </c>
      <c r="N101" s="2">
        <v>15</v>
      </c>
      <c r="O101" s="2">
        <v>8500</v>
      </c>
    </row>
    <row r="102" spans="1:19" x14ac:dyDescent="0.2">
      <c r="A102" s="3">
        <v>43211</v>
      </c>
      <c r="B102" s="2" t="s">
        <v>19</v>
      </c>
      <c r="C102" s="3">
        <v>43210</v>
      </c>
      <c r="D102" s="2">
        <v>1955.9</v>
      </c>
      <c r="E102" s="2">
        <v>1858</v>
      </c>
      <c r="F102" s="2">
        <v>1860</v>
      </c>
      <c r="G102" s="2" t="s">
        <v>23</v>
      </c>
      <c r="H102" s="2" t="s">
        <v>24</v>
      </c>
      <c r="I102" s="3">
        <v>43251</v>
      </c>
      <c r="K102" s="2" t="s">
        <v>25</v>
      </c>
      <c r="L102" s="2" t="s">
        <v>25</v>
      </c>
      <c r="M102" s="2">
        <v>14</v>
      </c>
      <c r="N102" s="2" t="s">
        <v>25</v>
      </c>
      <c r="O102" s="2">
        <v>4000</v>
      </c>
      <c r="P102" s="2">
        <f t="shared" ref="P102" si="195">IFERROR(J102-J103,0)</f>
        <v>-11</v>
      </c>
      <c r="Q102" s="2">
        <f t="shared" ref="Q102" si="196">IF(P102=0, 0, IFERROR(M102 - M103, 0))</f>
        <v>-1.4499999999999993</v>
      </c>
      <c r="R102" s="2">
        <f t="shared" ref="R102" si="197">IF(P102=0, 0, IFERROR(J102 - M103, 0))</f>
        <v>-15.45</v>
      </c>
      <c r="S102" s="2">
        <f t="shared" ref="S102" si="198">IF(P102=0, 0, IFERROR(M102 - J103, 0))</f>
        <v>3</v>
      </c>
    </row>
    <row r="103" spans="1:19" x14ac:dyDescent="0.2">
      <c r="A103" s="3">
        <v>43211</v>
      </c>
      <c r="B103" s="2" t="s">
        <v>22</v>
      </c>
      <c r="C103" s="3">
        <v>43213</v>
      </c>
      <c r="D103" s="2">
        <v>1935.75</v>
      </c>
      <c r="E103" s="2">
        <v>1858</v>
      </c>
      <c r="F103" s="2">
        <v>1860</v>
      </c>
      <c r="G103" s="2" t="s">
        <v>23</v>
      </c>
      <c r="H103" s="2" t="s">
        <v>24</v>
      </c>
      <c r="I103" s="3">
        <v>43251</v>
      </c>
      <c r="J103" s="2">
        <v>11</v>
      </c>
      <c r="K103" s="2">
        <v>16</v>
      </c>
      <c r="L103" s="2">
        <v>11</v>
      </c>
      <c r="M103" s="2">
        <v>15.45</v>
      </c>
      <c r="N103" s="2">
        <v>18</v>
      </c>
      <c r="O103" s="2">
        <v>11000</v>
      </c>
    </row>
    <row r="104" spans="1:19" x14ac:dyDescent="0.2">
      <c r="A104" s="3">
        <v>43119</v>
      </c>
      <c r="B104" s="2" t="s">
        <v>19</v>
      </c>
      <c r="C104" s="3">
        <v>43118</v>
      </c>
      <c r="D104" s="2">
        <v>1934.3</v>
      </c>
      <c r="E104" s="2">
        <v>2031</v>
      </c>
      <c r="F104" s="2">
        <v>2040</v>
      </c>
      <c r="G104" s="2" t="s">
        <v>20</v>
      </c>
      <c r="H104" s="2" t="s">
        <v>21</v>
      </c>
      <c r="I104" s="3">
        <v>43153</v>
      </c>
      <c r="K104" s="2" t="s">
        <v>25</v>
      </c>
      <c r="L104" s="2" t="s">
        <v>25</v>
      </c>
      <c r="M104" s="2">
        <v>7.95</v>
      </c>
      <c r="N104" s="2" t="s">
        <v>25</v>
      </c>
      <c r="O104" s="2" t="s">
        <v>25</v>
      </c>
      <c r="P104" s="2">
        <f t="shared" ref="P104" si="199">IFERROR(J104-J105,0)</f>
        <v>-21</v>
      </c>
      <c r="Q104" s="2">
        <f t="shared" ref="Q104" si="200">IF(P104=0, 0, IFERROR(M104 - M105, 0))</f>
        <v>-10.600000000000001</v>
      </c>
      <c r="R104" s="2">
        <f t="shared" ref="R104" si="201">IF(P104=0, 0, IFERROR(J104 - M105, 0))</f>
        <v>-18.55</v>
      </c>
      <c r="S104" s="2">
        <f t="shared" ref="S104" si="202">IF(P104=0, 0, IFERROR(M104 - J105, 0))</f>
        <v>-13.05</v>
      </c>
    </row>
    <row r="105" spans="1:19" x14ac:dyDescent="0.2">
      <c r="A105" s="3">
        <v>43119</v>
      </c>
      <c r="B105" s="2" t="s">
        <v>22</v>
      </c>
      <c r="C105" s="3">
        <v>43122</v>
      </c>
      <c r="D105" s="2">
        <v>1963.35</v>
      </c>
      <c r="E105" s="2">
        <v>2031</v>
      </c>
      <c r="F105" s="2">
        <v>2040</v>
      </c>
      <c r="G105" s="2" t="s">
        <v>20</v>
      </c>
      <c r="H105" s="2" t="s">
        <v>21</v>
      </c>
      <c r="I105" s="3">
        <v>43153</v>
      </c>
      <c r="J105" s="2">
        <v>21</v>
      </c>
      <c r="K105" s="2">
        <v>22.3</v>
      </c>
      <c r="L105" s="2">
        <v>16.8</v>
      </c>
      <c r="M105" s="2">
        <v>18.55</v>
      </c>
      <c r="N105" s="2">
        <v>6</v>
      </c>
      <c r="O105" s="2">
        <v>3000</v>
      </c>
    </row>
    <row r="106" spans="1:19" x14ac:dyDescent="0.2">
      <c r="A106" s="3">
        <v>43119</v>
      </c>
      <c r="B106" s="2" t="s">
        <v>19</v>
      </c>
      <c r="C106" s="3">
        <v>43118</v>
      </c>
      <c r="D106" s="2">
        <v>1934.3</v>
      </c>
      <c r="E106" s="2">
        <v>1838</v>
      </c>
      <c r="F106" s="2">
        <v>1840</v>
      </c>
      <c r="G106" s="2" t="s">
        <v>23</v>
      </c>
      <c r="H106" s="2" t="s">
        <v>24</v>
      </c>
      <c r="I106" s="3">
        <v>43153</v>
      </c>
      <c r="J106" s="2">
        <v>9.8000000000000007</v>
      </c>
      <c r="K106" s="2">
        <v>14</v>
      </c>
      <c r="L106" s="2">
        <v>9.3000000000000007</v>
      </c>
      <c r="M106" s="2">
        <v>14</v>
      </c>
      <c r="N106" s="2">
        <v>52</v>
      </c>
      <c r="O106" s="2">
        <v>29500</v>
      </c>
      <c r="P106" s="2">
        <f t="shared" ref="P106" si="203">IFERROR(J106-J107,0)</f>
        <v>9.8000000000000007</v>
      </c>
      <c r="Q106" s="2">
        <f t="shared" ref="Q106" si="204">IF(P106=0, 0, IFERROR(M106 - M107, 0))</f>
        <v>1</v>
      </c>
      <c r="R106" s="2">
        <f t="shared" ref="R106" si="205">IF(P106=0, 0, IFERROR(J106 - M107, 0))</f>
        <v>-3.1999999999999993</v>
      </c>
      <c r="S106" s="2">
        <f t="shared" ref="S106" si="206">IF(P106=0, 0, IFERROR(M106 - J107, 0))</f>
        <v>14</v>
      </c>
    </row>
    <row r="107" spans="1:19" x14ac:dyDescent="0.2">
      <c r="A107" s="3">
        <v>43119</v>
      </c>
      <c r="B107" s="2" t="s">
        <v>22</v>
      </c>
      <c r="C107" s="3">
        <v>43122</v>
      </c>
      <c r="D107" s="2">
        <v>1963.35</v>
      </c>
      <c r="E107" s="2">
        <v>1838</v>
      </c>
      <c r="F107" s="2">
        <v>1840</v>
      </c>
      <c r="G107" s="2" t="s">
        <v>23</v>
      </c>
      <c r="H107" s="2" t="s">
        <v>24</v>
      </c>
      <c r="I107" s="3">
        <v>43153</v>
      </c>
      <c r="K107" s="2" t="s">
        <v>25</v>
      </c>
      <c r="L107" s="2" t="s">
        <v>25</v>
      </c>
      <c r="M107" s="2">
        <v>13</v>
      </c>
      <c r="N107" s="2" t="s">
        <v>25</v>
      </c>
      <c r="O107" s="2">
        <v>32000</v>
      </c>
    </row>
    <row r="108" spans="1:19" x14ac:dyDescent="0.2">
      <c r="A108" s="3">
        <v>43032</v>
      </c>
      <c r="B108" s="2" t="s">
        <v>19</v>
      </c>
      <c r="C108" s="3">
        <v>43031</v>
      </c>
      <c r="D108" s="2">
        <v>1863.3</v>
      </c>
      <c r="E108" s="2">
        <v>1956</v>
      </c>
      <c r="F108" s="2">
        <v>1960</v>
      </c>
      <c r="G108" s="2" t="s">
        <v>20</v>
      </c>
      <c r="H108" s="2" t="s">
        <v>21</v>
      </c>
      <c r="I108" s="3">
        <v>43069</v>
      </c>
      <c r="K108" s="2" t="s">
        <v>25</v>
      </c>
      <c r="L108" s="2" t="s">
        <v>25</v>
      </c>
      <c r="M108" s="2">
        <v>10.9</v>
      </c>
      <c r="N108" s="2" t="s">
        <v>25</v>
      </c>
      <c r="O108" s="2" t="s">
        <v>25</v>
      </c>
      <c r="P108" s="2">
        <f t="shared" ref="P108" si="207">IFERROR(J108-J109,0)</f>
        <v>-8.15</v>
      </c>
      <c r="Q108" s="2">
        <f t="shared" ref="Q108" si="208">IF(P108=0, 0, IFERROR(M108 - M109, 0))</f>
        <v>4</v>
      </c>
      <c r="R108" s="2">
        <f t="shared" ref="R108" si="209">IF(P108=0, 0, IFERROR(J108 - M109, 0))</f>
        <v>-6.9</v>
      </c>
      <c r="S108" s="2">
        <f t="shared" ref="S108" si="210">IF(P108=0, 0, IFERROR(M108 - J109, 0))</f>
        <v>2.75</v>
      </c>
    </row>
    <row r="109" spans="1:19" x14ac:dyDescent="0.2">
      <c r="A109" s="3">
        <v>43032</v>
      </c>
      <c r="B109" s="2" t="s">
        <v>22</v>
      </c>
      <c r="C109" s="3">
        <v>43033</v>
      </c>
      <c r="D109" s="2">
        <v>1795.1</v>
      </c>
      <c r="E109" s="2">
        <v>1956</v>
      </c>
      <c r="F109" s="2">
        <v>1960</v>
      </c>
      <c r="G109" s="2" t="s">
        <v>20</v>
      </c>
      <c r="H109" s="2" t="s">
        <v>21</v>
      </c>
      <c r="I109" s="3">
        <v>43069</v>
      </c>
      <c r="J109" s="2">
        <v>8.15</v>
      </c>
      <c r="K109" s="2">
        <v>8.15</v>
      </c>
      <c r="L109" s="2">
        <v>6.9</v>
      </c>
      <c r="M109" s="2">
        <v>6.9</v>
      </c>
      <c r="N109" s="2">
        <v>2</v>
      </c>
      <c r="O109" s="2">
        <v>1000</v>
      </c>
    </row>
    <row r="110" spans="1:19" x14ac:dyDescent="0.2">
      <c r="A110" s="3">
        <v>43032</v>
      </c>
      <c r="B110" s="2" t="s">
        <v>19</v>
      </c>
      <c r="C110" s="3">
        <v>43031</v>
      </c>
      <c r="D110" s="2">
        <v>1863.3</v>
      </c>
      <c r="E110" s="2">
        <v>1770</v>
      </c>
      <c r="F110" s="2">
        <v>1760</v>
      </c>
      <c r="G110" s="2" t="s">
        <v>23</v>
      </c>
      <c r="H110" s="2" t="s">
        <v>24</v>
      </c>
      <c r="I110" s="3">
        <v>43069</v>
      </c>
      <c r="J110" s="2">
        <v>12</v>
      </c>
      <c r="K110" s="2">
        <v>12</v>
      </c>
      <c r="L110" s="2">
        <v>12</v>
      </c>
      <c r="M110" s="2">
        <v>12</v>
      </c>
      <c r="N110" s="2">
        <v>5</v>
      </c>
      <c r="O110" s="2">
        <v>4500</v>
      </c>
      <c r="P110" s="2">
        <f t="shared" ref="P110" si="211">IFERROR(J110-J111,0)</f>
        <v>4</v>
      </c>
      <c r="Q110" s="2">
        <f t="shared" ref="Q110" si="212">IF(P110=0, 0, IFERROR(M110 - M111, 0))</f>
        <v>-12.600000000000001</v>
      </c>
      <c r="R110" s="2">
        <f t="shared" ref="R110" si="213">IF(P110=0, 0, IFERROR(J110 - M111, 0))</f>
        <v>-12.600000000000001</v>
      </c>
      <c r="S110" s="2">
        <f t="shared" ref="S110" si="214">IF(P110=0, 0, IFERROR(M110 - J111, 0))</f>
        <v>4</v>
      </c>
    </row>
    <row r="111" spans="1:19" x14ac:dyDescent="0.2">
      <c r="A111" s="3">
        <v>43032</v>
      </c>
      <c r="B111" s="2" t="s">
        <v>22</v>
      </c>
      <c r="C111" s="3">
        <v>43033</v>
      </c>
      <c r="D111" s="2">
        <v>1795.1</v>
      </c>
      <c r="E111" s="2">
        <v>1770</v>
      </c>
      <c r="F111" s="2">
        <v>1760</v>
      </c>
      <c r="G111" s="2" t="s">
        <v>23</v>
      </c>
      <c r="H111" s="2" t="s">
        <v>24</v>
      </c>
      <c r="I111" s="3">
        <v>43069</v>
      </c>
      <c r="J111" s="2">
        <v>8</v>
      </c>
      <c r="K111" s="2">
        <v>27.7</v>
      </c>
      <c r="L111" s="2">
        <v>8</v>
      </c>
      <c r="M111" s="2">
        <v>24.6</v>
      </c>
      <c r="N111" s="2">
        <v>244</v>
      </c>
      <c r="O111" s="2">
        <v>69000</v>
      </c>
    </row>
    <row r="112" spans="1:19" x14ac:dyDescent="0.2">
      <c r="A112" s="3">
        <v>42940</v>
      </c>
      <c r="B112" s="2" t="s">
        <v>19</v>
      </c>
      <c r="C112" s="3">
        <v>42937</v>
      </c>
      <c r="D112" s="2">
        <v>1703.05</v>
      </c>
      <c r="E112" s="2">
        <v>1788</v>
      </c>
      <c r="F112" s="2">
        <v>1800</v>
      </c>
      <c r="G112" s="2" t="s">
        <v>20</v>
      </c>
      <c r="H112" s="2" t="s">
        <v>21</v>
      </c>
      <c r="I112" s="3">
        <v>42978</v>
      </c>
      <c r="J112" s="2">
        <v>8</v>
      </c>
      <c r="K112" s="2">
        <v>8</v>
      </c>
      <c r="L112" s="2">
        <v>8</v>
      </c>
      <c r="M112" s="2">
        <v>8</v>
      </c>
      <c r="N112" s="2">
        <v>50</v>
      </c>
      <c r="O112" s="2">
        <v>26500</v>
      </c>
      <c r="P112" s="2">
        <f t="shared" ref="P112" si="215">IFERROR(J112-J113,0)</f>
        <v>-5</v>
      </c>
      <c r="Q112" s="2">
        <f t="shared" ref="Q112" si="216">IF(P112=0, 0, IFERROR(M112 - M113, 0))</f>
        <v>-4.0500000000000007</v>
      </c>
      <c r="R112" s="2">
        <f t="shared" ref="R112" si="217">IF(P112=0, 0, IFERROR(J112 - M113, 0))</f>
        <v>-4.0500000000000007</v>
      </c>
      <c r="S112" s="2">
        <f t="shared" ref="S112" si="218">IF(P112=0, 0, IFERROR(M112 - J113, 0))</f>
        <v>-5</v>
      </c>
    </row>
    <row r="113" spans="1:19" x14ac:dyDescent="0.2">
      <c r="A113" s="3">
        <v>42940</v>
      </c>
      <c r="B113" s="2" t="s">
        <v>22</v>
      </c>
      <c r="C113" s="3">
        <v>42941</v>
      </c>
      <c r="D113" s="2">
        <v>1739.65</v>
      </c>
      <c r="E113" s="2">
        <v>1788</v>
      </c>
      <c r="F113" s="2">
        <v>1800</v>
      </c>
      <c r="G113" s="2" t="s">
        <v>20</v>
      </c>
      <c r="H113" s="2" t="s">
        <v>21</v>
      </c>
      <c r="I113" s="3">
        <v>42978</v>
      </c>
      <c r="J113" s="2">
        <v>13</v>
      </c>
      <c r="K113" s="2">
        <v>14.95</v>
      </c>
      <c r="L113" s="2">
        <v>11.1</v>
      </c>
      <c r="M113" s="2">
        <v>12.05</v>
      </c>
      <c r="N113" s="2">
        <v>218</v>
      </c>
      <c r="O113" s="2">
        <v>134000</v>
      </c>
    </row>
    <row r="114" spans="1:19" x14ac:dyDescent="0.2">
      <c r="A114" s="3">
        <v>42940</v>
      </c>
      <c r="B114" s="2" t="s">
        <v>19</v>
      </c>
      <c r="C114" s="3">
        <v>42937</v>
      </c>
      <c r="D114" s="2">
        <v>1703.05</v>
      </c>
      <c r="E114" s="2">
        <v>1618</v>
      </c>
      <c r="F114" s="2">
        <v>1620</v>
      </c>
      <c r="G114" s="2" t="s">
        <v>23</v>
      </c>
      <c r="H114" s="2" t="s">
        <v>24</v>
      </c>
      <c r="I114" s="3">
        <v>42978</v>
      </c>
      <c r="J114" s="2">
        <v>54.85</v>
      </c>
      <c r="K114" s="2">
        <v>54.85</v>
      </c>
      <c r="L114" s="2">
        <v>54.85</v>
      </c>
      <c r="M114" s="2">
        <v>54.85</v>
      </c>
      <c r="N114" s="2" t="s">
        <v>25</v>
      </c>
      <c r="O114" s="2" t="s">
        <v>25</v>
      </c>
      <c r="P114" s="2">
        <f t="shared" ref="P114" si="219">IFERROR(J114-J115,0)</f>
        <v>0</v>
      </c>
      <c r="Q114" s="2">
        <f t="shared" ref="Q114" si="220">IF(P114=0, 0, IFERROR(M114 - M115, 0))</f>
        <v>0</v>
      </c>
      <c r="R114" s="2">
        <f t="shared" ref="R114" si="221">IF(P114=0, 0, IFERROR(J114 - M115, 0))</f>
        <v>0</v>
      </c>
      <c r="S114" s="2">
        <f t="shared" ref="S114" si="222">IF(P114=0, 0, IFERROR(M114 - J115, 0))</f>
        <v>0</v>
      </c>
    </row>
    <row r="115" spans="1:19" x14ac:dyDescent="0.2">
      <c r="A115" s="3">
        <v>42940</v>
      </c>
      <c r="B115" s="2" t="s">
        <v>22</v>
      </c>
      <c r="C115" s="3">
        <v>42941</v>
      </c>
      <c r="D115" s="2">
        <v>1739.65</v>
      </c>
      <c r="E115" s="2">
        <v>1618</v>
      </c>
      <c r="F115" s="2">
        <v>1620</v>
      </c>
      <c r="G115" s="2" t="s">
        <v>23</v>
      </c>
      <c r="H115" s="2" t="s">
        <v>24</v>
      </c>
      <c r="I115" s="3">
        <v>42978</v>
      </c>
      <c r="J115" s="2">
        <v>54.85</v>
      </c>
      <c r="K115" s="2">
        <v>54.85</v>
      </c>
      <c r="L115" s="2">
        <v>54.85</v>
      </c>
      <c r="M115" s="2">
        <v>54.85</v>
      </c>
      <c r="N115" s="2" t="s">
        <v>25</v>
      </c>
      <c r="O115" s="2" t="s">
        <v>25</v>
      </c>
    </row>
    <row r="116" spans="1:19" x14ac:dyDescent="0.2">
      <c r="A116" s="3">
        <v>42846</v>
      </c>
      <c r="B116" s="2" t="s">
        <v>19</v>
      </c>
      <c r="C116" s="3">
        <v>42845</v>
      </c>
      <c r="D116" s="2">
        <v>1462.15</v>
      </c>
      <c r="E116" s="2">
        <v>1535</v>
      </c>
      <c r="F116" s="2">
        <v>1540</v>
      </c>
      <c r="G116" s="2" t="s">
        <v>20</v>
      </c>
      <c r="H116" s="2" t="s">
        <v>21</v>
      </c>
      <c r="I116" s="3">
        <v>42880</v>
      </c>
      <c r="J116" s="2">
        <v>21.35</v>
      </c>
      <c r="K116" s="2">
        <v>21.35</v>
      </c>
      <c r="L116" s="2">
        <v>21.35</v>
      </c>
      <c r="M116" s="2">
        <v>21.35</v>
      </c>
      <c r="N116" s="2" t="s">
        <v>25</v>
      </c>
      <c r="O116" s="2" t="s">
        <v>25</v>
      </c>
      <c r="P116" s="2">
        <f t="shared" ref="P116" si="223">IFERROR(J116-J117,0)</f>
        <v>7.9500000000000011</v>
      </c>
      <c r="Q116" s="2">
        <f t="shared" ref="Q116" si="224">IF(P116=0, 0, IFERROR(M116 - M117, 0))</f>
        <v>0.10000000000000142</v>
      </c>
      <c r="R116" s="2">
        <f t="shared" ref="R116" si="225">IF(P116=0, 0, IFERROR(J116 - M117, 0))</f>
        <v>0.10000000000000142</v>
      </c>
      <c r="S116" s="2">
        <f t="shared" ref="S116" si="226">IF(P116=0, 0, IFERROR(M116 - J117, 0))</f>
        <v>7.9500000000000011</v>
      </c>
    </row>
    <row r="117" spans="1:19" x14ac:dyDescent="0.2">
      <c r="A117" s="3">
        <v>42846</v>
      </c>
      <c r="B117" s="2" t="s">
        <v>22</v>
      </c>
      <c r="C117" s="3">
        <v>42849</v>
      </c>
      <c r="D117" s="2">
        <v>1533.05</v>
      </c>
      <c r="E117" s="2">
        <v>1535</v>
      </c>
      <c r="F117" s="2">
        <v>1540</v>
      </c>
      <c r="G117" s="2" t="s">
        <v>20</v>
      </c>
      <c r="H117" s="2" t="s">
        <v>21</v>
      </c>
      <c r="I117" s="3">
        <v>42880</v>
      </c>
      <c r="J117" s="2">
        <v>13.4</v>
      </c>
      <c r="K117" s="2">
        <v>25</v>
      </c>
      <c r="L117" s="2">
        <v>13.4</v>
      </c>
      <c r="M117" s="2">
        <v>21.25</v>
      </c>
      <c r="N117" s="2">
        <v>184</v>
      </c>
      <c r="O117" s="2">
        <v>51500</v>
      </c>
    </row>
    <row r="118" spans="1:19" x14ac:dyDescent="0.2">
      <c r="A118" s="3">
        <v>42846</v>
      </c>
      <c r="B118" s="2" t="s">
        <v>19</v>
      </c>
      <c r="C118" s="3">
        <v>42845</v>
      </c>
      <c r="D118" s="2">
        <v>1462.15</v>
      </c>
      <c r="E118" s="2">
        <v>1389</v>
      </c>
      <c r="F118" s="2">
        <v>1380</v>
      </c>
      <c r="G118" s="2" t="s">
        <v>23</v>
      </c>
      <c r="H118" s="2" t="s">
        <v>24</v>
      </c>
      <c r="I118" s="3">
        <v>42880</v>
      </c>
      <c r="J118" s="2">
        <v>44.95</v>
      </c>
      <c r="K118" s="2">
        <v>44.95</v>
      </c>
      <c r="L118" s="2">
        <v>44.95</v>
      </c>
      <c r="M118" s="2">
        <v>44.95</v>
      </c>
      <c r="N118" s="2" t="s">
        <v>25</v>
      </c>
      <c r="O118" s="2" t="s">
        <v>25</v>
      </c>
      <c r="P118" s="2">
        <f t="shared" ref="P118" si="227">IFERROR(J118-J119,0)</f>
        <v>0</v>
      </c>
      <c r="Q118" s="2">
        <f t="shared" ref="Q118" si="228">IF(P118=0, 0, IFERROR(M118 - M119, 0))</f>
        <v>0</v>
      </c>
      <c r="R118" s="2">
        <f t="shared" ref="R118" si="229">IF(P118=0, 0, IFERROR(J118 - M119, 0))</f>
        <v>0</v>
      </c>
      <c r="S118" s="2">
        <f t="shared" ref="S118" si="230">IF(P118=0, 0, IFERROR(M118 - J119, 0))</f>
        <v>0</v>
      </c>
    </row>
    <row r="119" spans="1:19" x14ac:dyDescent="0.2">
      <c r="A119" s="3">
        <v>42846</v>
      </c>
      <c r="B119" s="2" t="s">
        <v>22</v>
      </c>
      <c r="C119" s="3">
        <v>42849</v>
      </c>
      <c r="D119" s="2">
        <v>1533.05</v>
      </c>
      <c r="E119" s="2">
        <v>1389</v>
      </c>
      <c r="F119" s="2">
        <v>1380</v>
      </c>
      <c r="G119" s="2" t="s">
        <v>23</v>
      </c>
      <c r="H119" s="2" t="s">
        <v>24</v>
      </c>
      <c r="I119" s="3">
        <v>42880</v>
      </c>
      <c r="J119" s="2">
        <v>44.95</v>
      </c>
      <c r="K119" s="2">
        <v>44.95</v>
      </c>
      <c r="L119" s="2">
        <v>44.95</v>
      </c>
      <c r="M119" s="2">
        <v>44.95</v>
      </c>
      <c r="N119" s="2" t="s">
        <v>25</v>
      </c>
      <c r="O119" s="2" t="s">
        <v>25</v>
      </c>
    </row>
    <row r="120" spans="1:19" x14ac:dyDescent="0.2">
      <c r="A120" s="3">
        <v>42759</v>
      </c>
      <c r="B120" s="2" t="s">
        <v>19</v>
      </c>
      <c r="C120" s="3">
        <v>42758</v>
      </c>
      <c r="D120" s="2">
        <v>1244.6500000000001</v>
      </c>
      <c r="E120" s="2">
        <v>1307</v>
      </c>
      <c r="F120" s="2">
        <v>1320</v>
      </c>
      <c r="G120" s="2" t="s">
        <v>20</v>
      </c>
      <c r="H120" s="2" t="s">
        <v>21</v>
      </c>
      <c r="I120" s="3">
        <v>42789</v>
      </c>
      <c r="J120" s="2">
        <v>3.5</v>
      </c>
      <c r="K120" s="2">
        <v>4.25</v>
      </c>
      <c r="L120" s="2">
        <v>3</v>
      </c>
      <c r="M120" s="2">
        <v>3.9</v>
      </c>
      <c r="N120" s="2">
        <v>6</v>
      </c>
      <c r="O120" s="2">
        <v>1000</v>
      </c>
      <c r="P120" s="2">
        <f t="shared" ref="P120" si="231">IFERROR(J120-J121,0)</f>
        <v>-6.75</v>
      </c>
      <c r="Q120" s="2">
        <f t="shared" ref="Q120" si="232">IF(P120=0, 0, IFERROR(M120 - M121, 0))</f>
        <v>-8.1</v>
      </c>
      <c r="R120" s="2">
        <f t="shared" ref="R120" si="233">IF(P120=0, 0, IFERROR(J120 - M121, 0))</f>
        <v>-8.5</v>
      </c>
      <c r="S120" s="2">
        <f t="shared" ref="S120" si="234">IF(P120=0, 0, IFERROR(M120 - J121, 0))</f>
        <v>-6.35</v>
      </c>
    </row>
    <row r="121" spans="1:19" x14ac:dyDescent="0.2">
      <c r="A121" s="3">
        <v>42759</v>
      </c>
      <c r="B121" s="2" t="s">
        <v>22</v>
      </c>
      <c r="C121" s="3">
        <v>42760</v>
      </c>
      <c r="D121" s="2">
        <v>1290.5999999999999</v>
      </c>
      <c r="E121" s="2">
        <v>1307</v>
      </c>
      <c r="F121" s="2">
        <v>1320</v>
      </c>
      <c r="G121" s="2" t="s">
        <v>20</v>
      </c>
      <c r="H121" s="2" t="s">
        <v>21</v>
      </c>
      <c r="I121" s="3">
        <v>42789</v>
      </c>
      <c r="J121" s="2">
        <v>10.25</v>
      </c>
      <c r="K121" s="2">
        <v>13.65</v>
      </c>
      <c r="L121" s="2">
        <v>8.15</v>
      </c>
      <c r="M121" s="2">
        <v>12</v>
      </c>
      <c r="N121" s="2">
        <v>222</v>
      </c>
      <c r="O121" s="2">
        <v>84500</v>
      </c>
    </row>
    <row r="122" spans="1:19" x14ac:dyDescent="0.2">
      <c r="A122" s="3">
        <v>42759</v>
      </c>
      <c r="B122" s="2" t="s">
        <v>19</v>
      </c>
      <c r="C122" s="3">
        <v>42758</v>
      </c>
      <c r="D122" s="2">
        <v>1244.6500000000001</v>
      </c>
      <c r="E122" s="2">
        <v>1182</v>
      </c>
      <c r="F122" s="2">
        <v>1180</v>
      </c>
      <c r="G122" s="2" t="s">
        <v>23</v>
      </c>
      <c r="H122" s="2" t="s">
        <v>24</v>
      </c>
      <c r="I122" s="3">
        <v>42789</v>
      </c>
      <c r="J122" s="2">
        <v>4.8</v>
      </c>
      <c r="K122" s="2">
        <v>5.05</v>
      </c>
      <c r="L122" s="2">
        <v>3.8</v>
      </c>
      <c r="M122" s="2">
        <v>3.9</v>
      </c>
      <c r="N122" s="2">
        <v>8</v>
      </c>
      <c r="O122" s="2">
        <v>7500</v>
      </c>
      <c r="P122" s="2">
        <f t="shared" ref="P122" si="235">IFERROR(J122-J123,0)</f>
        <v>2.8</v>
      </c>
      <c r="Q122" s="2">
        <f t="shared" ref="Q122" si="236">IF(P122=0, 0, IFERROR(M122 - M123, 0))</f>
        <v>1.9</v>
      </c>
      <c r="R122" s="2">
        <f t="shared" ref="R122" si="237">IF(P122=0, 0, IFERROR(J122 - M123, 0))</f>
        <v>2.8</v>
      </c>
      <c r="S122" s="2">
        <f t="shared" ref="S122" si="238">IF(P122=0, 0, IFERROR(M122 - J123, 0))</f>
        <v>1.9</v>
      </c>
    </row>
    <row r="123" spans="1:19" x14ac:dyDescent="0.2">
      <c r="A123" s="3">
        <v>42759</v>
      </c>
      <c r="B123" s="2" t="s">
        <v>22</v>
      </c>
      <c r="C123" s="3">
        <v>42760</v>
      </c>
      <c r="D123" s="2">
        <v>1290.5999999999999</v>
      </c>
      <c r="E123" s="2">
        <v>1182</v>
      </c>
      <c r="F123" s="2">
        <v>1180</v>
      </c>
      <c r="G123" s="2" t="s">
        <v>23</v>
      </c>
      <c r="H123" s="2" t="s">
        <v>24</v>
      </c>
      <c r="I123" s="3">
        <v>42789</v>
      </c>
      <c r="J123" s="2">
        <v>2</v>
      </c>
      <c r="K123" s="2">
        <v>2</v>
      </c>
      <c r="L123" s="2">
        <v>2</v>
      </c>
      <c r="M123" s="2">
        <v>2</v>
      </c>
      <c r="N123" s="2">
        <v>1</v>
      </c>
      <c r="O123" s="2">
        <v>8500</v>
      </c>
    </row>
    <row r="124" spans="1:19" x14ac:dyDescent="0.2">
      <c r="A124" s="3">
        <v>42668</v>
      </c>
      <c r="B124" s="2" t="s">
        <v>19</v>
      </c>
      <c r="C124" s="3">
        <v>42667</v>
      </c>
      <c r="D124" s="2">
        <v>1263.55</v>
      </c>
      <c r="E124" s="2">
        <v>1327</v>
      </c>
      <c r="F124" s="2">
        <v>1330</v>
      </c>
      <c r="G124" s="2" t="s">
        <v>20</v>
      </c>
      <c r="H124" s="2" t="s">
        <v>21</v>
      </c>
      <c r="I124" s="3">
        <v>42698</v>
      </c>
      <c r="J124" s="2">
        <v>16.55</v>
      </c>
      <c r="K124" s="2">
        <v>16.55</v>
      </c>
      <c r="L124" s="2">
        <v>16.55</v>
      </c>
      <c r="M124" s="2">
        <v>16.55</v>
      </c>
      <c r="N124" s="2" t="s">
        <v>25</v>
      </c>
      <c r="O124" s="2" t="s">
        <v>25</v>
      </c>
      <c r="P124" s="2">
        <f t="shared" ref="P124" si="239">IFERROR(J124-J125,0)</f>
        <v>0</v>
      </c>
      <c r="Q124" s="2">
        <f t="shared" ref="Q124" si="240">IF(P124=0, 0, IFERROR(M124 - M125, 0))</f>
        <v>0</v>
      </c>
      <c r="R124" s="2">
        <f t="shared" ref="R124" si="241">IF(P124=0, 0, IFERROR(J124 - M125, 0))</f>
        <v>0</v>
      </c>
      <c r="S124" s="2">
        <f t="shared" ref="S124" si="242">IF(P124=0, 0, IFERROR(M124 - J125, 0))</f>
        <v>0</v>
      </c>
    </row>
    <row r="125" spans="1:19" x14ac:dyDescent="0.2">
      <c r="A125" s="3">
        <v>42668</v>
      </c>
      <c r="B125" s="2" t="s">
        <v>22</v>
      </c>
      <c r="C125" s="3">
        <v>42669</v>
      </c>
      <c r="D125" s="2">
        <v>1239.3</v>
      </c>
      <c r="E125" s="2">
        <v>1327</v>
      </c>
      <c r="F125" s="2">
        <v>1330</v>
      </c>
      <c r="G125" s="2" t="s">
        <v>20</v>
      </c>
      <c r="H125" s="2" t="s">
        <v>21</v>
      </c>
      <c r="I125" s="3">
        <v>42698</v>
      </c>
      <c r="J125" s="2">
        <v>16.55</v>
      </c>
      <c r="K125" s="2">
        <v>16.55</v>
      </c>
      <c r="L125" s="2">
        <v>16.55</v>
      </c>
      <c r="M125" s="2">
        <v>16.55</v>
      </c>
      <c r="N125" s="2" t="s">
        <v>25</v>
      </c>
      <c r="O125" s="2" t="s">
        <v>25</v>
      </c>
    </row>
    <row r="126" spans="1:19" x14ac:dyDescent="0.2">
      <c r="A126" s="3">
        <v>42668</v>
      </c>
      <c r="B126" s="2" t="s">
        <v>19</v>
      </c>
      <c r="C126" s="3">
        <v>42667</v>
      </c>
      <c r="D126" s="2">
        <v>1263.55</v>
      </c>
      <c r="E126" s="2">
        <v>1200</v>
      </c>
      <c r="F126" s="2">
        <v>1200</v>
      </c>
      <c r="G126" s="2" t="s">
        <v>23</v>
      </c>
      <c r="H126" s="2" t="s">
        <v>24</v>
      </c>
      <c r="I126" s="3">
        <v>42698</v>
      </c>
      <c r="J126" s="2">
        <v>5</v>
      </c>
      <c r="K126" s="2">
        <v>5</v>
      </c>
      <c r="L126" s="2">
        <v>5</v>
      </c>
      <c r="M126" s="2">
        <v>5</v>
      </c>
      <c r="N126" s="2" t="s">
        <v>25</v>
      </c>
      <c r="O126" s="2">
        <v>10000</v>
      </c>
      <c r="P126" s="2">
        <f t="shared" ref="P126" si="243">IFERROR(J126-J127,0)</f>
        <v>-2</v>
      </c>
      <c r="Q126" s="2">
        <f t="shared" ref="Q126" si="244">IF(P126=0, 0, IFERROR(M126 - M127, 0))</f>
        <v>-2</v>
      </c>
      <c r="R126" s="2">
        <f t="shared" ref="R126" si="245">IF(P126=0, 0, IFERROR(J126 - M127, 0))</f>
        <v>-2</v>
      </c>
      <c r="S126" s="2">
        <f t="shared" ref="S126" si="246">IF(P126=0, 0, IFERROR(M126 - J127, 0))</f>
        <v>-2</v>
      </c>
    </row>
    <row r="127" spans="1:19" x14ac:dyDescent="0.2">
      <c r="A127" s="3">
        <v>42668</v>
      </c>
      <c r="B127" s="2" t="s">
        <v>22</v>
      </c>
      <c r="C127" s="3">
        <v>42669</v>
      </c>
      <c r="D127" s="2">
        <v>1239.3</v>
      </c>
      <c r="E127" s="2">
        <v>1200</v>
      </c>
      <c r="F127" s="2">
        <v>1200</v>
      </c>
      <c r="G127" s="2" t="s">
        <v>23</v>
      </c>
      <c r="H127" s="2" t="s">
        <v>24</v>
      </c>
      <c r="I127" s="3">
        <v>42698</v>
      </c>
      <c r="J127" s="2">
        <v>7</v>
      </c>
      <c r="K127" s="2">
        <v>7</v>
      </c>
      <c r="L127" s="2">
        <v>7</v>
      </c>
      <c r="M127" s="2">
        <v>7</v>
      </c>
      <c r="N127" s="2">
        <v>1</v>
      </c>
      <c r="O127" s="2">
        <v>14500</v>
      </c>
    </row>
    <row r="128" spans="1:19" x14ac:dyDescent="0.2">
      <c r="A128" s="3">
        <v>42572</v>
      </c>
      <c r="B128" s="2" t="s">
        <v>19</v>
      </c>
      <c r="C128" s="3">
        <v>42571</v>
      </c>
      <c r="D128" s="2">
        <v>1232.2</v>
      </c>
      <c r="E128" s="2">
        <v>1294</v>
      </c>
      <c r="F128" s="2">
        <v>1300</v>
      </c>
      <c r="G128" s="2" t="s">
        <v>20</v>
      </c>
      <c r="H128" s="2" t="s">
        <v>21</v>
      </c>
      <c r="I128" s="3">
        <v>42607</v>
      </c>
      <c r="J128" s="2">
        <v>9.1</v>
      </c>
      <c r="K128" s="2">
        <v>9.1</v>
      </c>
      <c r="L128" s="2">
        <v>9.1</v>
      </c>
      <c r="M128" s="2">
        <v>9.1</v>
      </c>
      <c r="N128" s="2" t="s">
        <v>25</v>
      </c>
      <c r="O128" s="2">
        <v>500</v>
      </c>
      <c r="P128" s="2">
        <f t="shared" ref="P128" si="247">IFERROR(J128-J129,0)</f>
        <v>-3</v>
      </c>
      <c r="Q128" s="2">
        <f t="shared" ref="Q128" si="248">IF(P128=0, 0, IFERROR(M128 - M129, 0))</f>
        <v>6.6</v>
      </c>
      <c r="R128" s="2">
        <f t="shared" ref="R128" si="249">IF(P128=0, 0, IFERROR(J128 - M129, 0))</f>
        <v>6.6</v>
      </c>
      <c r="S128" s="2">
        <f t="shared" ref="S128" si="250">IF(P128=0, 0, IFERROR(M128 - J129, 0))</f>
        <v>-3</v>
      </c>
    </row>
    <row r="129" spans="1:19" x14ac:dyDescent="0.2">
      <c r="A129" s="3">
        <v>42572</v>
      </c>
      <c r="B129" s="2" t="s">
        <v>22</v>
      </c>
      <c r="C129" s="3">
        <v>42573</v>
      </c>
      <c r="D129" s="2">
        <v>1230.8</v>
      </c>
      <c r="E129" s="2">
        <v>1294</v>
      </c>
      <c r="F129" s="2">
        <v>1300</v>
      </c>
      <c r="G129" s="2" t="s">
        <v>20</v>
      </c>
      <c r="H129" s="2" t="s">
        <v>21</v>
      </c>
      <c r="I129" s="3">
        <v>42607</v>
      </c>
      <c r="J129" s="2">
        <v>12.1</v>
      </c>
      <c r="K129" s="2">
        <v>12.1</v>
      </c>
      <c r="L129" s="2">
        <v>2.5</v>
      </c>
      <c r="M129" s="2">
        <v>2.5</v>
      </c>
      <c r="N129" s="2">
        <v>2</v>
      </c>
      <c r="O129" s="2">
        <v>2000</v>
      </c>
    </row>
    <row r="130" spans="1:19" x14ac:dyDescent="0.2">
      <c r="A130" s="3">
        <v>42572</v>
      </c>
      <c r="B130" s="2" t="s">
        <v>19</v>
      </c>
      <c r="C130" s="3">
        <v>42571</v>
      </c>
      <c r="D130" s="2">
        <v>1232.2</v>
      </c>
      <c r="E130" s="2">
        <v>1171</v>
      </c>
      <c r="F130" s="2">
        <v>1170</v>
      </c>
      <c r="G130" s="2" t="s">
        <v>23</v>
      </c>
      <c r="H130" s="2" t="s">
        <v>24</v>
      </c>
      <c r="I130" s="3">
        <v>42607</v>
      </c>
      <c r="J130" s="2">
        <v>9.75</v>
      </c>
      <c r="K130" s="2">
        <v>9.75</v>
      </c>
      <c r="L130" s="2">
        <v>9.75</v>
      </c>
      <c r="M130" s="2">
        <v>9.75</v>
      </c>
      <c r="N130" s="2" t="s">
        <v>25</v>
      </c>
      <c r="O130" s="2">
        <v>1000</v>
      </c>
      <c r="P130" s="2">
        <f t="shared" ref="P130" si="251">IFERROR(J130-J131,0)</f>
        <v>9.75</v>
      </c>
      <c r="Q130" s="2">
        <f t="shared" ref="Q130" si="252">IF(P130=0, 0, IFERROR(M130 - M131, 0))</f>
        <v>0</v>
      </c>
      <c r="R130" s="2">
        <f t="shared" ref="R130" si="253">IF(P130=0, 0, IFERROR(J130 - M131, 0))</f>
        <v>0</v>
      </c>
      <c r="S130" s="2">
        <f t="shared" ref="S130" si="254">IF(P130=0, 0, IFERROR(M130 - J131, 0))</f>
        <v>9.75</v>
      </c>
    </row>
    <row r="131" spans="1:19" x14ac:dyDescent="0.2">
      <c r="A131" s="3">
        <v>42572</v>
      </c>
      <c r="B131" s="2" t="s">
        <v>22</v>
      </c>
      <c r="C131" s="3">
        <v>42573</v>
      </c>
      <c r="D131" s="2">
        <v>1230.8</v>
      </c>
      <c r="E131" s="2">
        <v>1171</v>
      </c>
      <c r="F131" s="2">
        <v>1170</v>
      </c>
      <c r="G131" s="2" t="s">
        <v>23</v>
      </c>
      <c r="H131" s="2" t="s">
        <v>24</v>
      </c>
      <c r="I131" s="3">
        <v>42607</v>
      </c>
      <c r="K131" s="2" t="s">
        <v>25</v>
      </c>
      <c r="L131" s="2" t="s">
        <v>25</v>
      </c>
      <c r="M131" s="2">
        <v>9.75</v>
      </c>
      <c r="N131" s="2" t="s">
        <v>25</v>
      </c>
      <c r="O131" s="2">
        <v>1000</v>
      </c>
    </row>
    <row r="132" spans="1:19" x14ac:dyDescent="0.2">
      <c r="A132" s="3">
        <v>42482</v>
      </c>
      <c r="B132" s="2" t="s">
        <v>19</v>
      </c>
      <c r="C132" s="3">
        <v>42481</v>
      </c>
      <c r="D132" s="2">
        <v>1091.1500000000001</v>
      </c>
      <c r="E132" s="2">
        <v>1146</v>
      </c>
      <c r="F132" s="2">
        <v>1160</v>
      </c>
      <c r="G132" s="2" t="s">
        <v>20</v>
      </c>
      <c r="H132" s="2" t="s">
        <v>21</v>
      </c>
      <c r="I132" s="3">
        <v>42516</v>
      </c>
      <c r="J132" s="2">
        <v>7.5</v>
      </c>
      <c r="K132" s="2">
        <v>7.5</v>
      </c>
      <c r="L132" s="2">
        <v>7.5</v>
      </c>
      <c r="M132" s="2">
        <v>7.5</v>
      </c>
      <c r="N132" s="2">
        <v>2</v>
      </c>
      <c r="O132" s="2">
        <v>1500</v>
      </c>
      <c r="P132" s="2">
        <f t="shared" ref="P132" si="255">IFERROR(J132-J133,0)</f>
        <v>1.5999999999999996</v>
      </c>
      <c r="Q132" s="2">
        <f t="shared" ref="Q132" si="256">IF(P132=0, 0, IFERROR(M132 - M133, 0))</f>
        <v>1.5999999999999996</v>
      </c>
      <c r="R132" s="2">
        <f t="shared" ref="R132" si="257">IF(P132=0, 0, IFERROR(J132 - M133, 0))</f>
        <v>1.5999999999999996</v>
      </c>
      <c r="S132" s="2">
        <f t="shared" ref="S132" si="258">IF(P132=0, 0, IFERROR(M132 - J133, 0))</f>
        <v>1.5999999999999996</v>
      </c>
    </row>
    <row r="133" spans="1:19" x14ac:dyDescent="0.2">
      <c r="A133" s="3">
        <v>42482</v>
      </c>
      <c r="B133" s="2" t="s">
        <v>22</v>
      </c>
      <c r="C133" s="3">
        <v>42485</v>
      </c>
      <c r="D133" s="2">
        <v>1093.25</v>
      </c>
      <c r="E133" s="2">
        <v>1146</v>
      </c>
      <c r="F133" s="2">
        <v>1160</v>
      </c>
      <c r="G133" s="2" t="s">
        <v>20</v>
      </c>
      <c r="H133" s="2" t="s">
        <v>21</v>
      </c>
      <c r="I133" s="3">
        <v>42516</v>
      </c>
      <c r="J133" s="2">
        <v>5.9</v>
      </c>
      <c r="K133" s="2">
        <v>5.9</v>
      </c>
      <c r="L133" s="2">
        <v>5.9</v>
      </c>
      <c r="M133" s="2">
        <v>5.9</v>
      </c>
      <c r="N133" s="2" t="s">
        <v>25</v>
      </c>
      <c r="O133" s="2">
        <v>4500</v>
      </c>
    </row>
    <row r="134" spans="1:19" x14ac:dyDescent="0.2">
      <c r="A134" s="3">
        <v>42482</v>
      </c>
      <c r="B134" s="2" t="s">
        <v>19</v>
      </c>
      <c r="C134" s="3">
        <v>42481</v>
      </c>
      <c r="D134" s="2">
        <v>1091.1500000000001</v>
      </c>
      <c r="E134" s="2">
        <v>1037</v>
      </c>
      <c r="F134" s="2">
        <v>1040</v>
      </c>
      <c r="G134" s="2" t="s">
        <v>23</v>
      </c>
      <c r="H134" s="2" t="s">
        <v>24</v>
      </c>
      <c r="I134" s="3">
        <v>42516</v>
      </c>
      <c r="J134" s="2">
        <v>7.25</v>
      </c>
      <c r="K134" s="2">
        <v>7.25</v>
      </c>
      <c r="L134" s="2">
        <v>7.25</v>
      </c>
      <c r="M134" s="2">
        <v>7.25</v>
      </c>
      <c r="N134" s="2">
        <v>2</v>
      </c>
      <c r="O134" s="2">
        <v>9500</v>
      </c>
      <c r="P134" s="2">
        <f t="shared" ref="P134" si="259">IFERROR(J134-J135,0)</f>
        <v>-0.54999999999999982</v>
      </c>
      <c r="Q134" s="2">
        <f t="shared" ref="Q134" si="260">IF(P134=0, 0, IFERROR(M134 - M135, 0))</f>
        <v>0.25</v>
      </c>
      <c r="R134" s="2">
        <f t="shared" ref="R134" si="261">IF(P134=0, 0, IFERROR(J134 - M135, 0))</f>
        <v>0.25</v>
      </c>
      <c r="S134" s="2">
        <f t="shared" ref="S134" si="262">IF(P134=0, 0, IFERROR(M134 - J135, 0))</f>
        <v>-0.54999999999999982</v>
      </c>
    </row>
    <row r="135" spans="1:19" x14ac:dyDescent="0.2">
      <c r="A135" s="3">
        <v>42482</v>
      </c>
      <c r="B135" s="2" t="s">
        <v>22</v>
      </c>
      <c r="C135" s="3">
        <v>42485</v>
      </c>
      <c r="D135" s="2">
        <v>1093.25</v>
      </c>
      <c r="E135" s="2">
        <v>1037</v>
      </c>
      <c r="F135" s="2">
        <v>1040</v>
      </c>
      <c r="G135" s="2" t="s">
        <v>23</v>
      </c>
      <c r="H135" s="2" t="s">
        <v>24</v>
      </c>
      <c r="I135" s="3">
        <v>42516</v>
      </c>
      <c r="J135" s="2">
        <v>7.8</v>
      </c>
      <c r="K135" s="2">
        <v>8</v>
      </c>
      <c r="L135" s="2">
        <v>6.5</v>
      </c>
      <c r="M135" s="2">
        <v>7</v>
      </c>
      <c r="N135" s="2">
        <v>7</v>
      </c>
      <c r="O135" s="2">
        <v>17000</v>
      </c>
    </row>
    <row r="136" spans="1:19" x14ac:dyDescent="0.2">
      <c r="A136" s="3">
        <v>42394</v>
      </c>
      <c r="B136" s="2" t="s">
        <v>19</v>
      </c>
      <c r="C136" s="3">
        <v>42391</v>
      </c>
      <c r="D136" s="2">
        <v>1030.3</v>
      </c>
      <c r="E136" s="2">
        <v>1082</v>
      </c>
      <c r="F136" s="2">
        <v>1100</v>
      </c>
      <c r="G136" s="2" t="s">
        <v>20</v>
      </c>
      <c r="H136" s="2" t="s">
        <v>21</v>
      </c>
      <c r="I136" s="3">
        <v>42425</v>
      </c>
      <c r="J136" s="2">
        <v>7</v>
      </c>
      <c r="K136" s="2">
        <v>7</v>
      </c>
      <c r="L136" s="2">
        <v>4.8</v>
      </c>
      <c r="M136" s="2">
        <v>4.8</v>
      </c>
      <c r="N136" s="2">
        <v>9</v>
      </c>
      <c r="O136" s="2">
        <v>14500</v>
      </c>
      <c r="P136" s="2">
        <f t="shared" ref="P136" si="263">IFERROR(J136-J137,0)</f>
        <v>2</v>
      </c>
      <c r="Q136" s="2">
        <f t="shared" ref="Q136" si="264">IF(P136=0, 0, IFERROR(M136 - M137, 0))</f>
        <v>-0.5</v>
      </c>
      <c r="R136" s="2">
        <f t="shared" ref="R136" si="265">IF(P136=0, 0, IFERROR(J136 - M137, 0))</f>
        <v>1.7000000000000002</v>
      </c>
      <c r="S136" s="2">
        <f t="shared" ref="S136" si="266">IF(P136=0, 0, IFERROR(M136 - J137, 0))</f>
        <v>-0.20000000000000018</v>
      </c>
    </row>
    <row r="137" spans="1:19" x14ac:dyDescent="0.2">
      <c r="A137" s="3">
        <v>42394</v>
      </c>
      <c r="B137" s="2" t="s">
        <v>22</v>
      </c>
      <c r="C137" s="3">
        <v>42396</v>
      </c>
      <c r="D137" s="2">
        <v>1035.6500000000001</v>
      </c>
      <c r="E137" s="2">
        <v>1082</v>
      </c>
      <c r="F137" s="2">
        <v>1100</v>
      </c>
      <c r="G137" s="2" t="s">
        <v>20</v>
      </c>
      <c r="H137" s="2" t="s">
        <v>21</v>
      </c>
      <c r="I137" s="3">
        <v>42425</v>
      </c>
      <c r="J137" s="2">
        <v>5</v>
      </c>
      <c r="K137" s="2">
        <v>7</v>
      </c>
      <c r="L137" s="2">
        <v>5</v>
      </c>
      <c r="M137" s="2">
        <v>5.3</v>
      </c>
      <c r="N137" s="2">
        <v>42</v>
      </c>
      <c r="O137" s="2">
        <v>61500</v>
      </c>
    </row>
    <row r="138" spans="1:19" x14ac:dyDescent="0.2">
      <c r="A138" s="3">
        <v>42394</v>
      </c>
      <c r="B138" s="2" t="s">
        <v>19</v>
      </c>
      <c r="C138" s="3">
        <v>42391</v>
      </c>
      <c r="D138" s="2">
        <v>1030.3</v>
      </c>
      <c r="E138" s="2">
        <v>979</v>
      </c>
      <c r="F138" s="2">
        <v>980</v>
      </c>
      <c r="G138" s="2" t="s">
        <v>23</v>
      </c>
      <c r="H138" s="2" t="s">
        <v>24</v>
      </c>
      <c r="I138" s="3">
        <v>42425</v>
      </c>
      <c r="J138" s="2">
        <v>11.4</v>
      </c>
      <c r="K138" s="2">
        <v>11.4</v>
      </c>
      <c r="L138" s="2">
        <v>11.4</v>
      </c>
      <c r="M138" s="2">
        <v>11.4</v>
      </c>
      <c r="N138" s="2">
        <v>1</v>
      </c>
      <c r="O138" s="2">
        <v>2500</v>
      </c>
      <c r="P138" s="2">
        <f t="shared" ref="P138" si="267">IFERROR(J138-J139,0)</f>
        <v>3.95</v>
      </c>
      <c r="Q138" s="2">
        <f t="shared" ref="Q138" si="268">IF(P138=0, 0, IFERROR(M138 - M139, 0))</f>
        <v>3.6000000000000005</v>
      </c>
      <c r="R138" s="2">
        <f t="shared" ref="R138" si="269">IF(P138=0, 0, IFERROR(J138 - M139, 0))</f>
        <v>3.6000000000000005</v>
      </c>
      <c r="S138" s="2">
        <f t="shared" ref="S138" si="270">IF(P138=0, 0, IFERROR(M138 - J139, 0))</f>
        <v>3.95</v>
      </c>
    </row>
    <row r="139" spans="1:19" x14ac:dyDescent="0.2">
      <c r="A139" s="3">
        <v>42394</v>
      </c>
      <c r="B139" s="2" t="s">
        <v>22</v>
      </c>
      <c r="C139" s="3">
        <v>42396</v>
      </c>
      <c r="D139" s="2">
        <v>1035.6500000000001</v>
      </c>
      <c r="E139" s="2">
        <v>979</v>
      </c>
      <c r="F139" s="2">
        <v>980</v>
      </c>
      <c r="G139" s="2" t="s">
        <v>23</v>
      </c>
      <c r="H139" s="2" t="s">
        <v>24</v>
      </c>
      <c r="I139" s="3">
        <v>42425</v>
      </c>
      <c r="J139" s="2">
        <v>7.45</v>
      </c>
      <c r="K139" s="2">
        <v>7.8</v>
      </c>
      <c r="L139" s="2">
        <v>6.5</v>
      </c>
      <c r="M139" s="2">
        <v>7.8</v>
      </c>
      <c r="N139" s="2">
        <v>9</v>
      </c>
      <c r="O139" s="2">
        <v>9500</v>
      </c>
    </row>
    <row r="140" spans="1:19" x14ac:dyDescent="0.2">
      <c r="A140" s="3">
        <v>42298</v>
      </c>
      <c r="B140" s="2" t="s">
        <v>19</v>
      </c>
      <c r="C140" s="3">
        <v>42297</v>
      </c>
      <c r="D140" s="2">
        <v>1094.9000000000001</v>
      </c>
      <c r="E140" s="2">
        <v>1150</v>
      </c>
      <c r="F140" s="2">
        <v>1160</v>
      </c>
      <c r="G140" s="2" t="s">
        <v>20</v>
      </c>
      <c r="H140" s="2" t="s">
        <v>21</v>
      </c>
      <c r="I140" s="3">
        <v>42306</v>
      </c>
      <c r="J140" s="2">
        <v>4.8499999999999996</v>
      </c>
      <c r="K140" s="2">
        <v>4.8499999999999996</v>
      </c>
      <c r="L140" s="2">
        <v>0.75</v>
      </c>
      <c r="M140" s="2">
        <v>1.8</v>
      </c>
      <c r="N140" s="2">
        <v>33</v>
      </c>
      <c r="O140" s="2">
        <v>25750</v>
      </c>
      <c r="P140" s="2">
        <f t="shared" ref="P140" si="271">IFERROR(J140-J141,0)</f>
        <v>3.4499999999999997</v>
      </c>
      <c r="Q140" s="2">
        <f t="shared" ref="Q140" si="272">IF(P140=0, 0, IFERROR(M140 - M141, 0))</f>
        <v>1.4500000000000002</v>
      </c>
      <c r="R140" s="2">
        <f t="shared" ref="R140" si="273">IF(P140=0, 0, IFERROR(J140 - M141, 0))</f>
        <v>4.5</v>
      </c>
      <c r="S140" s="2">
        <f t="shared" ref="S140" si="274">IF(P140=0, 0, IFERROR(M140 - J141, 0))</f>
        <v>0.40000000000000013</v>
      </c>
    </row>
    <row r="141" spans="1:19" x14ac:dyDescent="0.2">
      <c r="A141" s="3">
        <v>42298</v>
      </c>
      <c r="B141" s="2" t="s">
        <v>22</v>
      </c>
      <c r="C141" s="3">
        <v>42300</v>
      </c>
      <c r="D141" s="2">
        <v>1108.5</v>
      </c>
      <c r="E141" s="2">
        <v>1150</v>
      </c>
      <c r="F141" s="2">
        <v>1160</v>
      </c>
      <c r="G141" s="2" t="s">
        <v>20</v>
      </c>
      <c r="H141" s="2" t="s">
        <v>21</v>
      </c>
      <c r="I141" s="3">
        <v>42306</v>
      </c>
      <c r="J141" s="2">
        <v>1.4</v>
      </c>
      <c r="K141" s="2">
        <v>1.4</v>
      </c>
      <c r="L141" s="2">
        <v>0.25</v>
      </c>
      <c r="M141" s="2">
        <v>0.35</v>
      </c>
      <c r="N141" s="2">
        <v>99</v>
      </c>
      <c r="O141" s="2">
        <v>40750</v>
      </c>
    </row>
    <row r="142" spans="1:19" x14ac:dyDescent="0.2">
      <c r="A142" s="3">
        <v>42298</v>
      </c>
      <c r="B142" s="2" t="s">
        <v>19</v>
      </c>
      <c r="C142" s="3">
        <v>42297</v>
      </c>
      <c r="D142" s="2">
        <v>1094.9000000000001</v>
      </c>
      <c r="E142" s="2">
        <v>1040</v>
      </c>
      <c r="F142" s="2">
        <v>1040</v>
      </c>
      <c r="G142" s="2" t="s">
        <v>23</v>
      </c>
      <c r="H142" s="2" t="s">
        <v>24</v>
      </c>
      <c r="I142" s="3">
        <v>42306</v>
      </c>
      <c r="J142" s="2">
        <v>1.75</v>
      </c>
      <c r="K142" s="2">
        <v>2.1</v>
      </c>
      <c r="L142" s="2">
        <v>1.4</v>
      </c>
      <c r="M142" s="2">
        <v>1.85</v>
      </c>
      <c r="N142" s="2">
        <v>55</v>
      </c>
      <c r="O142" s="2">
        <v>320000</v>
      </c>
      <c r="P142" s="2">
        <f t="shared" ref="P142" si="275">IFERROR(J142-J143,0)</f>
        <v>1.65</v>
      </c>
      <c r="Q142" s="2">
        <f t="shared" ref="Q142" si="276">IF(P142=0, 0, IFERROR(M142 - M143, 0))</f>
        <v>1.35</v>
      </c>
      <c r="R142" s="2">
        <f t="shared" ref="R142" si="277">IF(P142=0, 0, IFERROR(J142 - M143, 0))</f>
        <v>1.25</v>
      </c>
      <c r="S142" s="2">
        <f t="shared" ref="S142" si="278">IF(P142=0, 0, IFERROR(M142 - J143, 0))</f>
        <v>1.75</v>
      </c>
    </row>
    <row r="143" spans="1:19" x14ac:dyDescent="0.2">
      <c r="A143" s="3">
        <v>42298</v>
      </c>
      <c r="B143" s="2" t="s">
        <v>22</v>
      </c>
      <c r="C143" s="3">
        <v>42300</v>
      </c>
      <c r="D143" s="2">
        <v>1108.5</v>
      </c>
      <c r="E143" s="2">
        <v>1040</v>
      </c>
      <c r="F143" s="2">
        <v>1040</v>
      </c>
      <c r="G143" s="2" t="s">
        <v>23</v>
      </c>
      <c r="H143" s="2" t="s">
        <v>24</v>
      </c>
      <c r="I143" s="3">
        <v>42306</v>
      </c>
      <c r="J143" s="2">
        <v>0.1</v>
      </c>
      <c r="K143" s="2">
        <v>1</v>
      </c>
      <c r="L143" s="2">
        <v>0.1</v>
      </c>
      <c r="M143" s="2">
        <v>0.5</v>
      </c>
      <c r="N143" s="2">
        <v>280</v>
      </c>
      <c r="O143" s="2">
        <v>367750</v>
      </c>
    </row>
    <row r="144" spans="1:19" x14ac:dyDescent="0.2">
      <c r="A144" s="3">
        <v>42206</v>
      </c>
      <c r="B144" s="2" t="s">
        <v>19</v>
      </c>
      <c r="C144" s="3">
        <v>42205</v>
      </c>
      <c r="D144" s="2">
        <v>1115.25</v>
      </c>
      <c r="E144" s="2">
        <v>1171</v>
      </c>
      <c r="F144" s="2">
        <v>1180</v>
      </c>
      <c r="G144" s="2" t="s">
        <v>20</v>
      </c>
      <c r="H144" s="2" t="s">
        <v>21</v>
      </c>
      <c r="I144" s="3">
        <v>42215</v>
      </c>
      <c r="J144" s="2">
        <v>1.7</v>
      </c>
      <c r="K144" s="2">
        <v>3.4</v>
      </c>
      <c r="L144" s="2">
        <v>1.7</v>
      </c>
      <c r="M144" s="2">
        <v>2.95</v>
      </c>
      <c r="N144" s="2">
        <v>113</v>
      </c>
      <c r="O144" s="2">
        <v>21000</v>
      </c>
      <c r="P144" s="2">
        <f t="shared" ref="P144" si="279">IFERROR(J144-J145,0)</f>
        <v>0.85</v>
      </c>
      <c r="Q144" s="2">
        <f t="shared" ref="Q144" si="280">IF(P144=0, 0, IFERROR(M144 - M145, 0))</f>
        <v>1.4500000000000002</v>
      </c>
      <c r="R144" s="2">
        <f t="shared" ref="R144" si="281">IF(P144=0, 0, IFERROR(J144 - M145, 0))</f>
        <v>0.19999999999999996</v>
      </c>
      <c r="S144" s="2">
        <f t="shared" ref="S144" si="282">IF(P144=0, 0, IFERROR(M144 - J145, 0))</f>
        <v>2.1</v>
      </c>
    </row>
    <row r="145" spans="1:19" x14ac:dyDescent="0.2">
      <c r="A145" s="3">
        <v>42206</v>
      </c>
      <c r="B145" s="2" t="s">
        <v>22</v>
      </c>
      <c r="C145" s="3">
        <v>42207</v>
      </c>
      <c r="D145" s="2">
        <v>1114.4000000000001</v>
      </c>
      <c r="E145" s="2">
        <v>1171</v>
      </c>
      <c r="F145" s="2">
        <v>1180</v>
      </c>
      <c r="G145" s="2" t="s">
        <v>20</v>
      </c>
      <c r="H145" s="2" t="s">
        <v>21</v>
      </c>
      <c r="I145" s="3">
        <v>42215</v>
      </c>
      <c r="J145" s="2">
        <v>0.85</v>
      </c>
      <c r="K145" s="2">
        <v>1.9</v>
      </c>
      <c r="L145" s="2">
        <v>0.7</v>
      </c>
      <c r="M145" s="2">
        <v>1.5</v>
      </c>
      <c r="N145" s="2">
        <v>166</v>
      </c>
      <c r="O145" s="2">
        <v>77750</v>
      </c>
    </row>
    <row r="146" spans="1:19" x14ac:dyDescent="0.2">
      <c r="A146" s="3">
        <v>42206</v>
      </c>
      <c r="B146" s="2" t="s">
        <v>19</v>
      </c>
      <c r="C146" s="3">
        <v>42205</v>
      </c>
      <c r="D146" s="2">
        <v>1115.25</v>
      </c>
      <c r="E146" s="2">
        <v>1059</v>
      </c>
      <c r="F146" s="2">
        <v>1060</v>
      </c>
      <c r="G146" s="2" t="s">
        <v>23</v>
      </c>
      <c r="H146" s="2" t="s">
        <v>24</v>
      </c>
      <c r="I146" s="3">
        <v>42215</v>
      </c>
      <c r="J146" s="2">
        <v>1.6</v>
      </c>
      <c r="K146" s="2">
        <v>2.7</v>
      </c>
      <c r="L146" s="2">
        <v>1.45</v>
      </c>
      <c r="M146" s="2">
        <v>1.65</v>
      </c>
      <c r="N146" s="2">
        <v>181</v>
      </c>
      <c r="O146" s="2">
        <v>169500</v>
      </c>
      <c r="P146" s="2">
        <f t="shared" ref="P146" si="283">IFERROR(J146-J147,0)</f>
        <v>-1</v>
      </c>
      <c r="Q146" s="2">
        <f t="shared" ref="Q146" si="284">IF(P146=0, 0, IFERROR(M146 - M147, 0))</f>
        <v>0.5</v>
      </c>
      <c r="R146" s="2">
        <f t="shared" ref="R146" si="285">IF(P146=0, 0, IFERROR(J146 - M147, 0))</f>
        <v>0.45000000000000018</v>
      </c>
      <c r="S146" s="2">
        <f t="shared" ref="S146" si="286">IF(P146=0, 0, IFERROR(M146 - J147, 0))</f>
        <v>-0.95000000000000018</v>
      </c>
    </row>
    <row r="147" spans="1:19" x14ac:dyDescent="0.2">
      <c r="A147" s="3">
        <v>42206</v>
      </c>
      <c r="B147" s="2" t="s">
        <v>22</v>
      </c>
      <c r="C147" s="3">
        <v>42207</v>
      </c>
      <c r="D147" s="2">
        <v>1114.4000000000001</v>
      </c>
      <c r="E147" s="2">
        <v>1059</v>
      </c>
      <c r="F147" s="2">
        <v>1060</v>
      </c>
      <c r="G147" s="2" t="s">
        <v>23</v>
      </c>
      <c r="H147" s="2" t="s">
        <v>24</v>
      </c>
      <c r="I147" s="3">
        <v>42215</v>
      </c>
      <c r="J147" s="2">
        <v>2.6</v>
      </c>
      <c r="K147" s="2">
        <v>3.2</v>
      </c>
      <c r="L147" s="2">
        <v>0.7</v>
      </c>
      <c r="M147" s="2">
        <v>1.1499999999999999</v>
      </c>
      <c r="N147" s="2">
        <v>678</v>
      </c>
      <c r="O147" s="2">
        <v>162250</v>
      </c>
    </row>
    <row r="148" spans="1:19" x14ac:dyDescent="0.2">
      <c r="A148" s="3">
        <v>42117</v>
      </c>
      <c r="B148" s="2" t="s">
        <v>19</v>
      </c>
      <c r="C148" s="3">
        <v>42116</v>
      </c>
      <c r="D148" s="2">
        <v>1013.1</v>
      </c>
      <c r="E148" s="2">
        <v>1064</v>
      </c>
      <c r="F148" s="2">
        <v>1070</v>
      </c>
      <c r="G148" s="2" t="s">
        <v>20</v>
      </c>
      <c r="H148" s="2" t="s">
        <v>21</v>
      </c>
      <c r="I148" s="3">
        <v>42152</v>
      </c>
      <c r="J148" s="2">
        <v>13</v>
      </c>
      <c r="K148" s="2">
        <v>13</v>
      </c>
      <c r="L148" s="2">
        <v>13</v>
      </c>
      <c r="M148" s="2">
        <v>13</v>
      </c>
      <c r="N148" s="2" t="s">
        <v>25</v>
      </c>
      <c r="O148" s="2">
        <v>500</v>
      </c>
      <c r="P148" s="2">
        <f t="shared" ref="P148" si="287">IFERROR(J148-J149,0)</f>
        <v>1.4499999999999993</v>
      </c>
      <c r="Q148" s="2">
        <f t="shared" ref="Q148" si="288">IF(P148=0, 0, IFERROR(M148 - M149, 0))</f>
        <v>3.6999999999999993</v>
      </c>
      <c r="R148" s="2">
        <f t="shared" ref="R148" si="289">IF(P148=0, 0, IFERROR(J148 - M149, 0))</f>
        <v>3.6999999999999993</v>
      </c>
      <c r="S148" s="2">
        <f t="shared" ref="S148" si="290">IF(P148=0, 0, IFERROR(M148 - J149, 0))</f>
        <v>1.4499999999999993</v>
      </c>
    </row>
    <row r="149" spans="1:19" x14ac:dyDescent="0.2">
      <c r="A149" s="3">
        <v>42117</v>
      </c>
      <c r="B149" s="2" t="s">
        <v>22</v>
      </c>
      <c r="C149" s="3">
        <v>42118</v>
      </c>
      <c r="D149" s="2">
        <v>1006.45</v>
      </c>
      <c r="E149" s="2">
        <v>1064</v>
      </c>
      <c r="F149" s="2">
        <v>1070</v>
      </c>
      <c r="G149" s="2" t="s">
        <v>20</v>
      </c>
      <c r="H149" s="2" t="s">
        <v>21</v>
      </c>
      <c r="I149" s="3">
        <v>42152</v>
      </c>
      <c r="J149" s="2">
        <v>11.55</v>
      </c>
      <c r="K149" s="2">
        <v>11.55</v>
      </c>
      <c r="L149" s="2">
        <v>9.3000000000000007</v>
      </c>
      <c r="M149" s="2">
        <v>9.3000000000000007</v>
      </c>
      <c r="N149" s="2">
        <v>6</v>
      </c>
      <c r="O149" s="2">
        <v>3500</v>
      </c>
    </row>
    <row r="150" spans="1:19" x14ac:dyDescent="0.2">
      <c r="A150" s="3">
        <v>42117</v>
      </c>
      <c r="B150" s="2" t="s">
        <v>19</v>
      </c>
      <c r="C150" s="3">
        <v>42116</v>
      </c>
      <c r="D150" s="2">
        <v>1013.1</v>
      </c>
      <c r="E150" s="2">
        <v>962</v>
      </c>
      <c r="F150" s="2">
        <v>960</v>
      </c>
      <c r="G150" s="2" t="s">
        <v>23</v>
      </c>
      <c r="H150" s="2" t="s">
        <v>24</v>
      </c>
      <c r="I150" s="3">
        <v>42152</v>
      </c>
      <c r="J150" s="2">
        <v>10.35</v>
      </c>
      <c r="K150" s="2">
        <v>10.35</v>
      </c>
      <c r="L150" s="2">
        <v>10.35</v>
      </c>
      <c r="M150" s="2">
        <v>10.35</v>
      </c>
      <c r="N150" s="2">
        <v>3</v>
      </c>
      <c r="O150" s="2">
        <v>1500</v>
      </c>
      <c r="P150" s="2">
        <f t="shared" ref="P150" si="291">IFERROR(J150-J151,0)</f>
        <v>1.4499999999999993</v>
      </c>
      <c r="Q150" s="2">
        <f t="shared" ref="Q150" si="292">IF(P150=0, 0, IFERROR(M150 - M151, 0))</f>
        <v>1.4499999999999993</v>
      </c>
      <c r="R150" s="2">
        <f t="shared" ref="R150" si="293">IF(P150=0, 0, IFERROR(J150 - M151, 0))</f>
        <v>1.4499999999999993</v>
      </c>
      <c r="S150" s="2">
        <f t="shared" ref="S150" si="294">IF(P150=0, 0, IFERROR(M150 - J151, 0))</f>
        <v>1.4499999999999993</v>
      </c>
    </row>
    <row r="151" spans="1:19" x14ac:dyDescent="0.2">
      <c r="A151" s="3">
        <v>42117</v>
      </c>
      <c r="B151" s="2" t="s">
        <v>22</v>
      </c>
      <c r="C151" s="3">
        <v>42118</v>
      </c>
      <c r="D151" s="2">
        <v>1006.45</v>
      </c>
      <c r="E151" s="2">
        <v>962</v>
      </c>
      <c r="F151" s="2">
        <v>960</v>
      </c>
      <c r="G151" s="2" t="s">
        <v>23</v>
      </c>
      <c r="H151" s="2" t="s">
        <v>24</v>
      </c>
      <c r="I151" s="3">
        <v>42152</v>
      </c>
      <c r="J151" s="2">
        <v>8.9</v>
      </c>
      <c r="K151" s="2">
        <v>8.9</v>
      </c>
      <c r="L151" s="2">
        <v>8.9</v>
      </c>
      <c r="M151" s="2">
        <v>8.9</v>
      </c>
      <c r="N151" s="2">
        <v>3</v>
      </c>
      <c r="O151" s="2">
        <v>2250</v>
      </c>
    </row>
    <row r="153" spans="1:19" x14ac:dyDescent="0.2">
      <c r="O153" s="2" t="s">
        <v>26</v>
      </c>
      <c r="P153" s="2">
        <f>SUM(P2:P151)</f>
        <v>-74.449999999999974</v>
      </c>
      <c r="Q153" s="2">
        <f>SUM(Q2:Q151)</f>
        <v>122.5</v>
      </c>
      <c r="R153" s="2">
        <f>SUM(R2:R151)</f>
        <v>-66.650000000000034</v>
      </c>
      <c r="S153" s="2">
        <f>SUM(S2:S151)</f>
        <v>114.70000000000003</v>
      </c>
    </row>
    <row r="154" spans="1:19" x14ac:dyDescent="0.2">
      <c r="P154" s="2">
        <f>P153*550</f>
        <v>-40947.499999999985</v>
      </c>
      <c r="Q154" s="2">
        <f t="shared" ref="Q154:S154" si="295">Q153*550</f>
        <v>67375</v>
      </c>
      <c r="R154" s="2">
        <f t="shared" si="295"/>
        <v>-36657.500000000022</v>
      </c>
      <c r="S154" s="2">
        <f t="shared" si="295"/>
        <v>63085.000000000015</v>
      </c>
    </row>
  </sheetData>
  <autoFilter ref="A1:S151" xr:uid="{61506041-3AFC-3645-81D3-72F49D9ACA05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61BC-63CB-6943-AE6E-1E5078CC32BE}">
  <dimension ref="A1:S170"/>
  <sheetViews>
    <sheetView topLeftCell="A131" workbookViewId="0">
      <selection activeCell="Q131" sqref="Q1:T1048576"/>
    </sheetView>
  </sheetViews>
  <sheetFormatPr baseColWidth="10" defaultColWidth="8.83203125" defaultRowHeight="15" x14ac:dyDescent="0.2"/>
  <cols>
    <col min="1" max="1" width="12.5" style="2" bestFit="1" customWidth="1"/>
    <col min="2" max="2" width="10.6640625" style="2" customWidth="1"/>
    <col min="3" max="3" width="11.5" style="2" customWidth="1"/>
    <col min="4" max="4" width="11.83203125" style="2" customWidth="1"/>
    <col min="5" max="5" width="11.33203125" style="2" customWidth="1"/>
    <col min="6" max="6" width="11.5" style="2" customWidth="1"/>
    <col min="7" max="7" width="8.33203125" style="2" customWidth="1"/>
    <col min="8" max="8" width="10.83203125" style="2" customWidth="1"/>
    <col min="9" max="9" width="10.1640625" style="2" customWidth="1"/>
    <col min="10" max="14" width="6.83203125" style="2" customWidth="1"/>
    <col min="15" max="15" width="12.33203125" style="2" customWidth="1"/>
    <col min="16" max="16" width="7.6640625" style="2" customWidth="1"/>
    <col min="17" max="17" width="6.83203125" style="2" bestFit="1" customWidth="1"/>
    <col min="18" max="18" width="7.5" style="2" customWidth="1"/>
    <col min="19" max="19" width="6.83203125" style="2" customWidth="1"/>
    <col min="20" max="20" width="6.83203125" style="2" bestFit="1" customWidth="1"/>
    <col min="21" max="21" width="8.6640625" style="2" bestFit="1" customWidth="1"/>
    <col min="22" max="16384" width="8.83203125" style="2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3">
        <v>45771</v>
      </c>
      <c r="B2" s="2" t="s">
        <v>19</v>
      </c>
      <c r="C2" s="3">
        <v>45770</v>
      </c>
      <c r="D2" s="2">
        <v>2423.8000489999999</v>
      </c>
      <c r="E2" s="2">
        <v>2545</v>
      </c>
      <c r="F2" s="2">
        <v>2560</v>
      </c>
      <c r="G2" s="2" t="s">
        <v>20</v>
      </c>
      <c r="H2" s="2" t="s">
        <v>21</v>
      </c>
      <c r="I2" s="3">
        <v>45806</v>
      </c>
      <c r="J2" s="2">
        <v>25.55</v>
      </c>
      <c r="K2" s="2">
        <v>32.200000000000003</v>
      </c>
      <c r="L2" s="2">
        <v>20.9</v>
      </c>
      <c r="M2" s="2">
        <v>26.75</v>
      </c>
      <c r="N2" s="2">
        <v>166</v>
      </c>
      <c r="O2" s="2">
        <v>16200</v>
      </c>
      <c r="P2" s="2">
        <f>IFERROR(J2-J3,0)</f>
        <v>16.05</v>
      </c>
      <c r="Q2" s="2">
        <f>IF(P2=0, 0, IFERROR(M2 - M3, 0))</f>
        <v>19.899999999999999</v>
      </c>
      <c r="R2" s="2">
        <f>IF(P2=0, 0, IFERROR(J2 - M3, 0))</f>
        <v>18.700000000000003</v>
      </c>
      <c r="S2" s="2">
        <f>IF(P2=0, 0, IFERROR(M2 - J3, 0))</f>
        <v>17.25</v>
      </c>
    </row>
    <row r="3" spans="1:19" x14ac:dyDescent="0.2">
      <c r="A3" s="3">
        <v>45771</v>
      </c>
      <c r="B3" s="2" t="s">
        <v>22</v>
      </c>
      <c r="C3" s="3">
        <v>45772</v>
      </c>
      <c r="D3" s="2">
        <v>2332.1999510000001</v>
      </c>
      <c r="E3" s="2">
        <v>2545</v>
      </c>
      <c r="F3" s="2">
        <v>2560</v>
      </c>
      <c r="G3" s="2" t="s">
        <v>20</v>
      </c>
      <c r="H3" s="2" t="s">
        <v>21</v>
      </c>
      <c r="I3" s="3">
        <v>45806</v>
      </c>
      <c r="J3" s="2">
        <v>9.5</v>
      </c>
      <c r="K3" s="2">
        <v>9.5</v>
      </c>
      <c r="L3" s="2">
        <v>5.15</v>
      </c>
      <c r="M3" s="2">
        <v>6.85</v>
      </c>
      <c r="N3" s="2">
        <v>697</v>
      </c>
      <c r="O3" s="2">
        <v>132600</v>
      </c>
    </row>
    <row r="4" spans="1:19" x14ac:dyDescent="0.2">
      <c r="A4" s="3">
        <v>45771</v>
      </c>
      <c r="B4" s="2" t="s">
        <v>19</v>
      </c>
      <c r="C4" s="3">
        <v>45770</v>
      </c>
      <c r="D4" s="2">
        <v>2423.8000489999999</v>
      </c>
      <c r="E4" s="2">
        <v>2303</v>
      </c>
      <c r="F4" s="2">
        <v>2300</v>
      </c>
      <c r="G4" s="2" t="s">
        <v>23</v>
      </c>
      <c r="H4" s="2" t="s">
        <v>24</v>
      </c>
      <c r="I4" s="3">
        <v>45806</v>
      </c>
      <c r="J4" s="2">
        <v>31.75</v>
      </c>
      <c r="K4" s="2">
        <v>33.299999999999997</v>
      </c>
      <c r="L4" s="2">
        <v>21.75</v>
      </c>
      <c r="M4" s="2">
        <v>24.5</v>
      </c>
      <c r="N4" s="2">
        <v>629</v>
      </c>
      <c r="O4" s="2">
        <v>225900</v>
      </c>
      <c r="P4" s="2">
        <f t="shared" ref="P4" si="0">IFERROR(J4-J5,0)</f>
        <v>-11.600000000000001</v>
      </c>
      <c r="Q4" s="2">
        <f t="shared" ref="Q4" si="1">IF(P4=0, 0, IFERROR(M4 - M5, 0))</f>
        <v>-16.100000000000001</v>
      </c>
      <c r="R4" s="2">
        <f t="shared" ref="R4" si="2">IF(P4=0, 0, IFERROR(J4 - M5, 0))</f>
        <v>-8.8500000000000014</v>
      </c>
      <c r="S4" s="2">
        <f t="shared" ref="S4" si="3">IF(P4=0, 0, IFERROR(M4 - J5, 0))</f>
        <v>-18.850000000000001</v>
      </c>
    </row>
    <row r="5" spans="1:19" x14ac:dyDescent="0.2">
      <c r="A5" s="3">
        <v>45771</v>
      </c>
      <c r="B5" s="2" t="s">
        <v>22</v>
      </c>
      <c r="C5" s="3">
        <v>45772</v>
      </c>
      <c r="D5" s="2">
        <v>2332.1999510000001</v>
      </c>
      <c r="E5" s="2">
        <v>2303</v>
      </c>
      <c r="F5" s="2">
        <v>2300</v>
      </c>
      <c r="G5" s="2" t="s">
        <v>23</v>
      </c>
      <c r="H5" s="2" t="s">
        <v>24</v>
      </c>
      <c r="I5" s="3">
        <v>45806</v>
      </c>
      <c r="J5" s="2">
        <v>43.35</v>
      </c>
      <c r="K5" s="2">
        <v>57.9</v>
      </c>
      <c r="L5" s="2">
        <v>38.25</v>
      </c>
      <c r="M5" s="2">
        <v>40.6</v>
      </c>
      <c r="N5" s="2">
        <v>6418</v>
      </c>
      <c r="O5" s="2">
        <v>518700</v>
      </c>
    </row>
    <row r="6" spans="1:19" x14ac:dyDescent="0.2">
      <c r="A6" s="3">
        <v>45679</v>
      </c>
      <c r="B6" s="2" t="s">
        <v>19</v>
      </c>
      <c r="C6" s="3">
        <v>45678</v>
      </c>
      <c r="D6" s="2">
        <v>2340.5</v>
      </c>
      <c r="E6" s="2">
        <v>2458</v>
      </c>
      <c r="F6" s="2">
        <v>2460</v>
      </c>
      <c r="G6" s="2" t="s">
        <v>20</v>
      </c>
      <c r="H6" s="2" t="s">
        <v>21</v>
      </c>
      <c r="I6" s="3">
        <v>45687</v>
      </c>
      <c r="J6" s="2">
        <v>10.65</v>
      </c>
      <c r="K6" s="2">
        <v>15.05</v>
      </c>
      <c r="L6" s="2">
        <v>9</v>
      </c>
      <c r="M6" s="2">
        <v>10.75</v>
      </c>
      <c r="N6" s="2">
        <v>2523</v>
      </c>
      <c r="O6" s="2">
        <v>588900</v>
      </c>
      <c r="P6" s="2">
        <f t="shared" ref="P6" si="4">IFERROR(J6-J7,0)</f>
        <v>4.6500000000000004</v>
      </c>
      <c r="Q6" s="2">
        <f t="shared" ref="Q6" si="5">IF(P6=0, 0, IFERROR(M6 - M7, 0))</f>
        <v>9.4499999999999993</v>
      </c>
      <c r="R6" s="2">
        <f t="shared" ref="R6" si="6">IF(P6=0, 0, IFERROR(J6 - M7, 0))</f>
        <v>9.35</v>
      </c>
      <c r="S6" s="2">
        <f t="shared" ref="S6" si="7">IF(P6=0, 0, IFERROR(M6 - J7, 0))</f>
        <v>4.75</v>
      </c>
    </row>
    <row r="7" spans="1:19" x14ac:dyDescent="0.2">
      <c r="A7" s="3">
        <v>45679</v>
      </c>
      <c r="B7" s="2" t="s">
        <v>22</v>
      </c>
      <c r="C7" s="3">
        <v>45680</v>
      </c>
      <c r="D7" s="2">
        <v>2321.6999510000001</v>
      </c>
      <c r="E7" s="2">
        <v>2458</v>
      </c>
      <c r="F7" s="2">
        <v>2460</v>
      </c>
      <c r="G7" s="2" t="s">
        <v>20</v>
      </c>
      <c r="H7" s="2" t="s">
        <v>21</v>
      </c>
      <c r="I7" s="3">
        <v>45687</v>
      </c>
      <c r="J7" s="2">
        <v>6</v>
      </c>
      <c r="K7" s="2">
        <v>6</v>
      </c>
      <c r="L7" s="2">
        <v>0.9</v>
      </c>
      <c r="M7" s="2">
        <v>1.3</v>
      </c>
      <c r="N7" s="2">
        <v>2993</v>
      </c>
      <c r="O7" s="2">
        <v>456900</v>
      </c>
    </row>
    <row r="8" spans="1:19" x14ac:dyDescent="0.2">
      <c r="A8" s="3">
        <v>45679</v>
      </c>
      <c r="B8" s="2" t="s">
        <v>19</v>
      </c>
      <c r="C8" s="3">
        <v>45678</v>
      </c>
      <c r="D8" s="2">
        <v>2340.5</v>
      </c>
      <c r="E8" s="2">
        <v>2223</v>
      </c>
      <c r="F8" s="2">
        <v>2220</v>
      </c>
      <c r="G8" s="2" t="s">
        <v>23</v>
      </c>
      <c r="H8" s="2" t="s">
        <v>24</v>
      </c>
      <c r="I8" s="3">
        <v>45687</v>
      </c>
      <c r="J8" s="2">
        <v>6.5</v>
      </c>
      <c r="K8" s="2">
        <v>8.9</v>
      </c>
      <c r="L8" s="2">
        <v>4.8</v>
      </c>
      <c r="M8" s="2">
        <v>8.1</v>
      </c>
      <c r="N8" s="2">
        <v>1090</v>
      </c>
      <c r="O8" s="2">
        <v>107400</v>
      </c>
      <c r="P8" s="2">
        <f t="shared" ref="P8" si="8">IFERROR(J8-J9,0)</f>
        <v>-6.15</v>
      </c>
      <c r="Q8" s="2">
        <f t="shared" ref="Q8" si="9">IF(P8=0, 0, IFERROR(M8 - M9, 0))</f>
        <v>5.8999999999999995</v>
      </c>
      <c r="R8" s="2">
        <f t="shared" ref="R8" si="10">IF(P8=0, 0, IFERROR(J8 - M9, 0))</f>
        <v>4.3</v>
      </c>
      <c r="S8" s="2">
        <f t="shared" ref="S8" si="11">IF(P8=0, 0, IFERROR(M8 - J9, 0))</f>
        <v>-4.5500000000000007</v>
      </c>
    </row>
    <row r="9" spans="1:19" x14ac:dyDescent="0.2">
      <c r="A9" s="3">
        <v>45679</v>
      </c>
      <c r="B9" s="2" t="s">
        <v>22</v>
      </c>
      <c r="C9" s="3">
        <v>45680</v>
      </c>
      <c r="D9" s="2">
        <v>2321.6999510000001</v>
      </c>
      <c r="E9" s="2">
        <v>2223</v>
      </c>
      <c r="F9" s="2">
        <v>2220</v>
      </c>
      <c r="G9" s="2" t="s">
        <v>23</v>
      </c>
      <c r="H9" s="2" t="s">
        <v>24</v>
      </c>
      <c r="I9" s="3">
        <v>45687</v>
      </c>
      <c r="J9" s="2">
        <v>12.65</v>
      </c>
      <c r="K9" s="2">
        <v>16.649999999999999</v>
      </c>
      <c r="L9" s="2">
        <v>2</v>
      </c>
      <c r="M9" s="2">
        <v>2.2000000000000002</v>
      </c>
      <c r="N9" s="2">
        <v>6580</v>
      </c>
      <c r="O9" s="2">
        <v>220200</v>
      </c>
    </row>
    <row r="10" spans="1:19" x14ac:dyDescent="0.2">
      <c r="A10" s="3">
        <v>45588</v>
      </c>
      <c r="B10" s="2" t="s">
        <v>19</v>
      </c>
      <c r="C10" s="3">
        <v>45587</v>
      </c>
      <c r="D10" s="2">
        <v>2661.4916990000002</v>
      </c>
      <c r="E10" s="2">
        <v>2795</v>
      </c>
      <c r="F10" s="2">
        <v>2800</v>
      </c>
      <c r="G10" s="2" t="s">
        <v>20</v>
      </c>
      <c r="H10" s="2" t="s">
        <v>21</v>
      </c>
      <c r="I10" s="3">
        <v>45596</v>
      </c>
      <c r="J10" s="2">
        <v>12.9</v>
      </c>
      <c r="K10" s="2">
        <v>17.600000000000001</v>
      </c>
      <c r="L10" s="2">
        <v>11.2</v>
      </c>
      <c r="M10" s="2">
        <v>12.8</v>
      </c>
      <c r="N10" s="2">
        <v>3928</v>
      </c>
      <c r="O10" s="2">
        <v>955200</v>
      </c>
      <c r="P10" s="2">
        <f t="shared" ref="P10" si="12">IFERROR(J10-J11,0)</f>
        <v>6.5500000000000007</v>
      </c>
      <c r="Q10" s="2">
        <f t="shared" ref="Q10" si="13">IF(P10=0, 0, IFERROR(M10 - M11, 0))</f>
        <v>11.75</v>
      </c>
      <c r="R10" s="2">
        <f t="shared" ref="R10" si="14">IF(P10=0, 0, IFERROR(J10 - M11, 0))</f>
        <v>11.85</v>
      </c>
      <c r="S10" s="2">
        <f t="shared" ref="S10" si="15">IF(P10=0, 0, IFERROR(M10 - J11, 0))</f>
        <v>6.4500000000000011</v>
      </c>
    </row>
    <row r="11" spans="1:19" x14ac:dyDescent="0.2">
      <c r="A11" s="3">
        <v>45588</v>
      </c>
      <c r="B11" s="2" t="s">
        <v>22</v>
      </c>
      <c r="C11" s="3">
        <v>45589</v>
      </c>
      <c r="D11" s="2">
        <v>2486.2226559999999</v>
      </c>
      <c r="E11" s="2">
        <v>2795</v>
      </c>
      <c r="F11" s="2">
        <v>2800</v>
      </c>
      <c r="G11" s="2" t="s">
        <v>20</v>
      </c>
      <c r="H11" s="2" t="s">
        <v>21</v>
      </c>
      <c r="I11" s="3">
        <v>45596</v>
      </c>
      <c r="J11" s="2">
        <v>6.35</v>
      </c>
      <c r="K11" s="2">
        <v>7.35</v>
      </c>
      <c r="L11" s="2">
        <v>0.85</v>
      </c>
      <c r="M11" s="2">
        <v>1.05</v>
      </c>
      <c r="N11" s="2">
        <v>7039</v>
      </c>
      <c r="O11" s="2">
        <v>921300</v>
      </c>
    </row>
    <row r="12" spans="1:19" x14ac:dyDescent="0.2">
      <c r="A12" s="3">
        <v>45588</v>
      </c>
      <c r="B12" s="2" t="s">
        <v>19</v>
      </c>
      <c r="C12" s="3">
        <v>45587</v>
      </c>
      <c r="D12" s="2">
        <v>2661.4916990000002</v>
      </c>
      <c r="E12" s="2">
        <v>2528</v>
      </c>
      <c r="F12" s="2">
        <v>2520</v>
      </c>
      <c r="G12" s="2" t="s">
        <v>23</v>
      </c>
      <c r="H12" s="2" t="s">
        <v>24</v>
      </c>
      <c r="I12" s="3">
        <v>45596</v>
      </c>
      <c r="J12" s="2">
        <v>4.45</v>
      </c>
      <c r="K12" s="2">
        <v>5.95</v>
      </c>
      <c r="L12" s="2">
        <v>3.75</v>
      </c>
      <c r="M12" s="2">
        <v>5.25</v>
      </c>
      <c r="N12" s="2">
        <v>330</v>
      </c>
      <c r="O12" s="2">
        <v>268500</v>
      </c>
      <c r="P12" s="2">
        <f t="shared" ref="P12" si="16">IFERROR(J12-J13,0)</f>
        <v>-10.55</v>
      </c>
      <c r="Q12" s="2">
        <f t="shared" ref="Q12" si="17">IF(P12=0, 0, IFERROR(M12 - M13, 0))</f>
        <v>-28.15</v>
      </c>
      <c r="R12" s="2">
        <f t="shared" ref="R12" si="18">IF(P12=0, 0, IFERROR(J12 - M13, 0))</f>
        <v>-28.95</v>
      </c>
      <c r="S12" s="2">
        <f t="shared" ref="S12" si="19">IF(P12=0, 0, IFERROR(M12 - J13, 0))</f>
        <v>-9.75</v>
      </c>
    </row>
    <row r="13" spans="1:19" x14ac:dyDescent="0.2">
      <c r="A13" s="3">
        <v>45588</v>
      </c>
      <c r="B13" s="2" t="s">
        <v>22</v>
      </c>
      <c r="C13" s="3">
        <v>45589</v>
      </c>
      <c r="D13" s="2">
        <v>2486.2226559999999</v>
      </c>
      <c r="E13" s="2">
        <v>2528</v>
      </c>
      <c r="F13" s="2">
        <v>2520</v>
      </c>
      <c r="G13" s="2" t="s">
        <v>23</v>
      </c>
      <c r="H13" s="2" t="s">
        <v>24</v>
      </c>
      <c r="I13" s="3">
        <v>45596</v>
      </c>
      <c r="J13" s="2">
        <v>15</v>
      </c>
      <c r="K13" s="2">
        <v>78.7</v>
      </c>
      <c r="L13" s="2">
        <v>13.75</v>
      </c>
      <c r="M13" s="2">
        <v>33.4</v>
      </c>
      <c r="N13" s="2">
        <v>10485</v>
      </c>
      <c r="O13" s="2">
        <v>250500</v>
      </c>
    </row>
    <row r="14" spans="1:19" x14ac:dyDescent="0.2">
      <c r="A14" s="3">
        <v>45496</v>
      </c>
      <c r="B14" s="2" t="s">
        <v>19</v>
      </c>
      <c r="C14" s="3">
        <v>45495</v>
      </c>
      <c r="D14" s="2">
        <v>2714.6877439999998</v>
      </c>
      <c r="E14" s="2">
        <v>2850</v>
      </c>
      <c r="F14" s="2">
        <v>2860</v>
      </c>
      <c r="G14" s="2" t="s">
        <v>20</v>
      </c>
      <c r="H14" s="2" t="s">
        <v>21</v>
      </c>
      <c r="I14" s="3">
        <v>45533</v>
      </c>
      <c r="J14" s="2">
        <v>30</v>
      </c>
      <c r="K14" s="2">
        <v>46.85</v>
      </c>
      <c r="L14" s="2">
        <v>30</v>
      </c>
      <c r="M14" s="2">
        <v>45.35</v>
      </c>
      <c r="N14" s="2">
        <v>10</v>
      </c>
      <c r="O14" s="2">
        <v>4200</v>
      </c>
      <c r="P14" s="2">
        <f t="shared" ref="P14" si="20">IFERROR(J14-J15,0)</f>
        <v>-20</v>
      </c>
      <c r="Q14" s="2">
        <f t="shared" ref="Q14" si="21">IF(P14=0, 0, IFERROR(M14 - M15, 0))</f>
        <v>23.5</v>
      </c>
      <c r="R14" s="2">
        <f t="shared" ref="R14" si="22">IF(P14=0, 0, IFERROR(J14 - M15, 0))</f>
        <v>8.1499999999999986</v>
      </c>
      <c r="S14" s="2">
        <f t="shared" ref="S14" si="23">IF(P14=0, 0, IFERROR(M14 - J15, 0))</f>
        <v>-4.6499999999999986</v>
      </c>
    </row>
    <row r="15" spans="1:19" x14ac:dyDescent="0.2">
      <c r="A15" s="3">
        <v>45496</v>
      </c>
      <c r="B15" s="2" t="s">
        <v>22</v>
      </c>
      <c r="C15" s="3">
        <v>45497</v>
      </c>
      <c r="D15" s="2">
        <v>2696.5754390000002</v>
      </c>
      <c r="E15" s="2">
        <v>2850</v>
      </c>
      <c r="F15" s="2">
        <v>2860</v>
      </c>
      <c r="G15" s="2" t="s">
        <v>20</v>
      </c>
      <c r="H15" s="2" t="s">
        <v>21</v>
      </c>
      <c r="I15" s="3">
        <v>45533</v>
      </c>
      <c r="J15" s="2">
        <v>50</v>
      </c>
      <c r="K15" s="2">
        <v>50</v>
      </c>
      <c r="L15" s="2">
        <v>17</v>
      </c>
      <c r="M15" s="2">
        <v>21.85</v>
      </c>
      <c r="N15" s="2">
        <v>469</v>
      </c>
      <c r="O15" s="2">
        <v>53400</v>
      </c>
    </row>
    <row r="16" spans="1:19" x14ac:dyDescent="0.2">
      <c r="A16" s="3">
        <v>45496</v>
      </c>
      <c r="B16" s="2" t="s">
        <v>19</v>
      </c>
      <c r="C16" s="3">
        <v>45495</v>
      </c>
      <c r="D16" s="2">
        <v>2714.6877439999998</v>
      </c>
      <c r="E16" s="2">
        <v>2579</v>
      </c>
      <c r="F16" s="2">
        <v>2560</v>
      </c>
      <c r="G16" s="2" t="s">
        <v>23</v>
      </c>
      <c r="H16" s="2" t="s">
        <v>24</v>
      </c>
      <c r="I16" s="3">
        <v>45533</v>
      </c>
      <c r="J16" s="2">
        <v>205.55</v>
      </c>
      <c r="K16" s="2">
        <v>205.55</v>
      </c>
      <c r="L16" s="2">
        <v>205.55</v>
      </c>
      <c r="M16" s="2">
        <v>205.55</v>
      </c>
      <c r="N16" s="2" t="s">
        <v>25</v>
      </c>
      <c r="O16" s="2" t="s">
        <v>25</v>
      </c>
      <c r="P16" s="2">
        <f t="shared" ref="P16" si="24">IFERROR(J16-J17,0)</f>
        <v>0</v>
      </c>
      <c r="Q16" s="2">
        <f t="shared" ref="Q16" si="25">IF(P16=0, 0, IFERROR(M16 - M17, 0))</f>
        <v>0</v>
      </c>
      <c r="R16" s="2">
        <f t="shared" ref="R16" si="26">IF(P16=0, 0, IFERROR(J16 - M17, 0))</f>
        <v>0</v>
      </c>
      <c r="S16" s="2">
        <f t="shared" ref="S16" si="27">IF(P16=0, 0, IFERROR(M16 - J17, 0))</f>
        <v>0</v>
      </c>
    </row>
    <row r="17" spans="1:19" x14ac:dyDescent="0.2">
      <c r="A17" s="3">
        <v>45496</v>
      </c>
      <c r="B17" s="2" t="s">
        <v>22</v>
      </c>
      <c r="C17" s="3">
        <v>45497</v>
      </c>
      <c r="D17" s="2">
        <v>2696.5754390000002</v>
      </c>
      <c r="E17" s="2">
        <v>2579</v>
      </c>
      <c r="F17" s="2">
        <v>2560</v>
      </c>
      <c r="G17" s="2" t="s">
        <v>23</v>
      </c>
      <c r="H17" s="2" t="s">
        <v>24</v>
      </c>
      <c r="I17" s="3">
        <v>45533</v>
      </c>
      <c r="J17" s="2">
        <v>205.55</v>
      </c>
      <c r="K17" s="2">
        <v>205.55</v>
      </c>
      <c r="L17" s="2">
        <v>205.55</v>
      </c>
      <c r="M17" s="2">
        <v>205.55</v>
      </c>
      <c r="N17" s="2" t="s">
        <v>25</v>
      </c>
      <c r="O17" s="2" t="s">
        <v>25</v>
      </c>
    </row>
    <row r="18" spans="1:19" x14ac:dyDescent="0.2">
      <c r="A18" s="3">
        <v>45406</v>
      </c>
      <c r="B18" s="2" t="s">
        <v>19</v>
      </c>
      <c r="C18" s="3">
        <v>45405</v>
      </c>
      <c r="D18" s="2">
        <v>2224.0307619999999</v>
      </c>
      <c r="E18" s="2">
        <v>2113</v>
      </c>
      <c r="F18" s="2">
        <v>2100</v>
      </c>
      <c r="G18" s="2" t="s">
        <v>23</v>
      </c>
      <c r="H18" s="2" t="s">
        <v>24</v>
      </c>
      <c r="I18" s="3">
        <v>45442</v>
      </c>
      <c r="J18" s="2">
        <v>7.6</v>
      </c>
      <c r="K18" s="2">
        <v>7.8</v>
      </c>
      <c r="L18" s="2">
        <v>5.4</v>
      </c>
      <c r="M18" s="2">
        <v>5.9</v>
      </c>
      <c r="N18" s="2">
        <v>518</v>
      </c>
      <c r="O18" s="2">
        <v>156900</v>
      </c>
      <c r="P18" s="2">
        <f t="shared" ref="P18" si="28">IFERROR(J18-J19,0)</f>
        <v>-1.9000000000000004</v>
      </c>
      <c r="Q18" s="2">
        <f t="shared" ref="Q18" si="29">IF(P18=0, 0, IFERROR(M18 - M19, 0))</f>
        <v>-2.5999999999999996</v>
      </c>
      <c r="R18" s="2">
        <f t="shared" ref="R18" si="30">IF(P18=0, 0, IFERROR(J18 - M19, 0))</f>
        <v>-0.90000000000000036</v>
      </c>
      <c r="S18" s="2">
        <f t="shared" ref="S18" si="31">IF(P18=0, 0, IFERROR(M18 - J19, 0))</f>
        <v>-3.5999999999999996</v>
      </c>
    </row>
    <row r="19" spans="1:19" x14ac:dyDescent="0.2">
      <c r="A19" s="3">
        <v>45406</v>
      </c>
      <c r="B19" s="2" t="s">
        <v>22</v>
      </c>
      <c r="C19" s="3">
        <v>45407</v>
      </c>
      <c r="D19" s="2">
        <v>2192.6770019999999</v>
      </c>
      <c r="E19" s="2">
        <v>2113</v>
      </c>
      <c r="F19" s="2">
        <v>2100</v>
      </c>
      <c r="G19" s="2" t="s">
        <v>23</v>
      </c>
      <c r="H19" s="2" t="s">
        <v>24</v>
      </c>
      <c r="I19" s="3">
        <v>45442</v>
      </c>
      <c r="J19" s="2">
        <v>9.5</v>
      </c>
      <c r="K19" s="2">
        <v>12.9</v>
      </c>
      <c r="L19" s="2">
        <v>6</v>
      </c>
      <c r="M19" s="2">
        <v>8.5</v>
      </c>
      <c r="N19" s="2">
        <v>1891</v>
      </c>
      <c r="O19" s="2">
        <v>277800</v>
      </c>
    </row>
    <row r="20" spans="1:19" x14ac:dyDescent="0.2">
      <c r="A20" s="3">
        <v>45310</v>
      </c>
      <c r="B20" s="2" t="s">
        <v>19</v>
      </c>
      <c r="C20" s="3">
        <v>45309</v>
      </c>
      <c r="D20" s="2">
        <v>2504.3999020000001</v>
      </c>
      <c r="E20" s="2">
        <v>2630</v>
      </c>
      <c r="F20" s="2">
        <v>2640</v>
      </c>
      <c r="G20" s="2" t="s">
        <v>20</v>
      </c>
      <c r="H20" s="2" t="s">
        <v>21</v>
      </c>
      <c r="I20" s="3">
        <v>45351</v>
      </c>
      <c r="J20" s="2">
        <v>52</v>
      </c>
      <c r="K20" s="2">
        <v>52</v>
      </c>
      <c r="L20" s="2">
        <v>52</v>
      </c>
      <c r="M20" s="2">
        <v>52</v>
      </c>
      <c r="N20" s="2">
        <v>1</v>
      </c>
      <c r="O20" s="2">
        <v>1800</v>
      </c>
      <c r="P20" s="2">
        <f t="shared" ref="P20" si="32">IFERROR(J20-J21,0)</f>
        <v>38</v>
      </c>
      <c r="Q20" s="2">
        <f t="shared" ref="Q20" si="33">IF(P20=0, 0, IFERROR(M20 - M21, 0))</f>
        <v>45.1</v>
      </c>
      <c r="R20" s="2">
        <f t="shared" ref="R20" si="34">IF(P20=0, 0, IFERROR(J20 - M21, 0))</f>
        <v>45.1</v>
      </c>
      <c r="S20" s="2">
        <f t="shared" ref="S20" si="35">IF(P20=0, 0, IFERROR(M20 - J21, 0))</f>
        <v>38</v>
      </c>
    </row>
    <row r="21" spans="1:19" x14ac:dyDescent="0.2">
      <c r="A21" s="3">
        <v>45310</v>
      </c>
      <c r="B21" s="2" t="s">
        <v>22</v>
      </c>
      <c r="C21" s="3">
        <v>45314</v>
      </c>
      <c r="D21" s="2">
        <v>2334.900635</v>
      </c>
      <c r="E21" s="2">
        <v>2630</v>
      </c>
      <c r="F21" s="2">
        <v>2640</v>
      </c>
      <c r="G21" s="2" t="s">
        <v>20</v>
      </c>
      <c r="H21" s="2" t="s">
        <v>21</v>
      </c>
      <c r="I21" s="3">
        <v>45351</v>
      </c>
      <c r="J21" s="2">
        <v>14</v>
      </c>
      <c r="K21" s="2">
        <v>14</v>
      </c>
      <c r="L21" s="2">
        <v>6.3</v>
      </c>
      <c r="M21" s="2">
        <v>6.9</v>
      </c>
      <c r="N21" s="2">
        <v>200</v>
      </c>
      <c r="O21" s="2">
        <v>34200</v>
      </c>
    </row>
    <row r="22" spans="1:19" x14ac:dyDescent="0.2">
      <c r="A22" s="3">
        <v>45310</v>
      </c>
      <c r="B22" s="2" t="s">
        <v>19</v>
      </c>
      <c r="C22" s="3">
        <v>45309</v>
      </c>
      <c r="D22" s="2">
        <v>2504.3999020000001</v>
      </c>
      <c r="E22" s="2">
        <v>2379</v>
      </c>
      <c r="F22" s="2">
        <v>2360</v>
      </c>
      <c r="G22" s="2" t="s">
        <v>23</v>
      </c>
      <c r="H22" s="2" t="s">
        <v>24</v>
      </c>
      <c r="I22" s="3">
        <v>45351</v>
      </c>
      <c r="J22" s="2">
        <v>27.4</v>
      </c>
      <c r="K22" s="2">
        <v>27.4</v>
      </c>
      <c r="L22" s="2">
        <v>27.4</v>
      </c>
      <c r="M22" s="2">
        <v>27.4</v>
      </c>
      <c r="N22" s="2" t="s">
        <v>25</v>
      </c>
      <c r="O22" s="2" t="s">
        <v>25</v>
      </c>
      <c r="P22" s="2">
        <f t="shared" ref="P22" si="36">IFERROR(J22-J23,0)</f>
        <v>-17.25</v>
      </c>
      <c r="Q22" s="2">
        <f t="shared" ref="Q22" si="37">IF(P22=0, 0, IFERROR(M22 - M23, 0))</f>
        <v>-13.399999999999999</v>
      </c>
      <c r="R22" s="2">
        <f t="shared" ref="R22" si="38">IF(P22=0, 0, IFERROR(J22 - M23, 0))</f>
        <v>-13.399999999999999</v>
      </c>
      <c r="S22" s="2">
        <f t="shared" ref="S22" si="39">IF(P22=0, 0, IFERROR(M22 - J23, 0))</f>
        <v>-17.25</v>
      </c>
    </row>
    <row r="23" spans="1:19" x14ac:dyDescent="0.2">
      <c r="A23" s="3">
        <v>45310</v>
      </c>
      <c r="B23" s="2" t="s">
        <v>22</v>
      </c>
      <c r="C23" s="3">
        <v>45314</v>
      </c>
      <c r="D23" s="2">
        <v>2334.900635</v>
      </c>
      <c r="E23" s="2">
        <v>2379</v>
      </c>
      <c r="F23" s="2">
        <v>2360</v>
      </c>
      <c r="G23" s="2" t="s">
        <v>23</v>
      </c>
      <c r="H23" s="2" t="s">
        <v>24</v>
      </c>
      <c r="I23" s="3">
        <v>45351</v>
      </c>
      <c r="J23" s="2">
        <v>44.65</v>
      </c>
      <c r="K23" s="2">
        <v>45.35</v>
      </c>
      <c r="L23" s="2">
        <v>36.700000000000003</v>
      </c>
      <c r="M23" s="2">
        <v>40.799999999999997</v>
      </c>
      <c r="N23" s="2">
        <v>20</v>
      </c>
      <c r="O23" s="2">
        <v>4800</v>
      </c>
    </row>
    <row r="24" spans="1:19" x14ac:dyDescent="0.2">
      <c r="A24" s="3">
        <v>45218</v>
      </c>
      <c r="B24" s="2" t="s">
        <v>19</v>
      </c>
      <c r="C24" s="3">
        <v>45217</v>
      </c>
      <c r="D24" s="2">
        <v>2486.4096679999998</v>
      </c>
      <c r="E24" s="2">
        <v>2611</v>
      </c>
      <c r="F24" s="2">
        <v>2620</v>
      </c>
      <c r="G24" s="2" t="s">
        <v>20</v>
      </c>
      <c r="H24" s="2" t="s">
        <v>21</v>
      </c>
      <c r="I24" s="3">
        <v>45260</v>
      </c>
      <c r="J24" s="2">
        <v>87.5</v>
      </c>
      <c r="K24" s="2">
        <v>87.5</v>
      </c>
      <c r="L24" s="2">
        <v>87.5</v>
      </c>
      <c r="M24" s="2">
        <v>87.5</v>
      </c>
      <c r="N24" s="2" t="s">
        <v>25</v>
      </c>
      <c r="O24" s="2" t="s">
        <v>25</v>
      </c>
      <c r="P24" s="2">
        <f t="shared" ref="P24" si="40">IFERROR(J24-J25,0)</f>
        <v>79.5</v>
      </c>
      <c r="Q24" s="2">
        <f t="shared" ref="Q24" si="41">IF(P24=0, 0, IFERROR(M24 - M25, 0))</f>
        <v>79.25</v>
      </c>
      <c r="R24" s="2">
        <f t="shared" ref="R24" si="42">IF(P24=0, 0, IFERROR(J24 - M25, 0))</f>
        <v>79.25</v>
      </c>
      <c r="S24" s="2">
        <f t="shared" ref="S24" si="43">IF(P24=0, 0, IFERROR(M24 - J25, 0))</f>
        <v>79.5</v>
      </c>
    </row>
    <row r="25" spans="1:19" x14ac:dyDescent="0.2">
      <c r="A25" s="3">
        <v>45218</v>
      </c>
      <c r="B25" s="2" t="s">
        <v>22</v>
      </c>
      <c r="C25" s="3">
        <v>45219</v>
      </c>
      <c r="D25" s="2">
        <v>2434.5981449999999</v>
      </c>
      <c r="E25" s="2">
        <v>2611</v>
      </c>
      <c r="F25" s="2">
        <v>2620</v>
      </c>
      <c r="G25" s="2" t="s">
        <v>20</v>
      </c>
      <c r="H25" s="2" t="s">
        <v>21</v>
      </c>
      <c r="I25" s="3">
        <v>45260</v>
      </c>
      <c r="J25" s="2">
        <v>8</v>
      </c>
      <c r="K25" s="2">
        <v>8.25</v>
      </c>
      <c r="L25" s="2">
        <v>8</v>
      </c>
      <c r="M25" s="2">
        <v>8.25</v>
      </c>
      <c r="N25" s="2">
        <v>3</v>
      </c>
      <c r="O25" s="2">
        <v>900</v>
      </c>
    </row>
    <row r="26" spans="1:19" x14ac:dyDescent="0.2">
      <c r="A26" s="3">
        <v>45218</v>
      </c>
      <c r="B26" s="2" t="s">
        <v>19</v>
      </c>
      <c r="C26" s="3">
        <v>45217</v>
      </c>
      <c r="D26" s="2">
        <v>2486.4096679999998</v>
      </c>
      <c r="E26" s="2">
        <v>2362</v>
      </c>
      <c r="F26" s="2">
        <v>2360</v>
      </c>
      <c r="G26" s="2" t="s">
        <v>23</v>
      </c>
      <c r="H26" s="2" t="s">
        <v>24</v>
      </c>
      <c r="I26" s="3">
        <v>45260</v>
      </c>
      <c r="J26" s="2">
        <v>43.15</v>
      </c>
      <c r="K26" s="2">
        <v>43.15</v>
      </c>
      <c r="L26" s="2">
        <v>43.15</v>
      </c>
      <c r="M26" s="2">
        <v>43.15</v>
      </c>
      <c r="N26" s="2" t="s">
        <v>25</v>
      </c>
      <c r="O26" s="2" t="s">
        <v>25</v>
      </c>
      <c r="P26" s="2">
        <f t="shared" ref="P26" si="44">IFERROR(J26-J27,0)</f>
        <v>35.549999999999997</v>
      </c>
      <c r="Q26" s="2">
        <f t="shared" ref="Q26" si="45">IF(P26=0, 0, IFERROR(M26 - M27, 0))</f>
        <v>37.549999999999997</v>
      </c>
      <c r="R26" s="2">
        <f t="shared" ref="R26" si="46">IF(P26=0, 0, IFERROR(J26 - M27, 0))</f>
        <v>37.549999999999997</v>
      </c>
      <c r="S26" s="2">
        <f t="shared" ref="S26" si="47">IF(P26=0, 0, IFERROR(M26 - J27, 0))</f>
        <v>35.549999999999997</v>
      </c>
    </row>
    <row r="27" spans="1:19" x14ac:dyDescent="0.2">
      <c r="A27" s="3">
        <v>45218</v>
      </c>
      <c r="B27" s="2" t="s">
        <v>22</v>
      </c>
      <c r="C27" s="3">
        <v>45219</v>
      </c>
      <c r="D27" s="2">
        <v>2434.5981449999999</v>
      </c>
      <c r="E27" s="2">
        <v>2362</v>
      </c>
      <c r="F27" s="2">
        <v>2360</v>
      </c>
      <c r="G27" s="2" t="s">
        <v>23</v>
      </c>
      <c r="H27" s="2" t="s">
        <v>24</v>
      </c>
      <c r="I27" s="3">
        <v>45260</v>
      </c>
      <c r="J27" s="2">
        <v>7.6</v>
      </c>
      <c r="K27" s="2">
        <v>12.6</v>
      </c>
      <c r="L27" s="2">
        <v>5.6</v>
      </c>
      <c r="M27" s="2">
        <v>5.6</v>
      </c>
      <c r="N27" s="2">
        <v>16</v>
      </c>
      <c r="O27" s="2">
        <v>4500</v>
      </c>
    </row>
    <row r="28" spans="1:19" x14ac:dyDescent="0.2">
      <c r="A28" s="3">
        <v>45127</v>
      </c>
      <c r="B28" s="2" t="s">
        <v>19</v>
      </c>
      <c r="C28" s="3">
        <v>45126</v>
      </c>
      <c r="D28" s="2">
        <v>2606.7661130000001</v>
      </c>
      <c r="E28" s="2">
        <v>2737</v>
      </c>
      <c r="F28" s="2">
        <v>2740</v>
      </c>
      <c r="G28" s="2" t="s">
        <v>20</v>
      </c>
      <c r="H28" s="2" t="s">
        <v>21</v>
      </c>
      <c r="I28" s="3">
        <v>45169</v>
      </c>
      <c r="J28" s="2">
        <v>59.5</v>
      </c>
      <c r="K28" s="2">
        <v>59.5</v>
      </c>
      <c r="L28" s="2">
        <v>54.55</v>
      </c>
      <c r="M28" s="2">
        <v>56</v>
      </c>
      <c r="N28" s="2">
        <v>5</v>
      </c>
      <c r="O28" s="2">
        <v>6900</v>
      </c>
      <c r="P28" s="2">
        <f t="shared" ref="P28" si="48">IFERROR(J28-J29,0)</f>
        <v>2.5499999999999972</v>
      </c>
      <c r="Q28" s="2">
        <f t="shared" ref="Q28" si="49">IF(P28=0, 0, IFERROR(M28 - M29, 0))</f>
        <v>32.200000000000003</v>
      </c>
      <c r="R28" s="2">
        <f t="shared" ref="R28" si="50">IF(P28=0, 0, IFERROR(J28 - M29, 0))</f>
        <v>35.700000000000003</v>
      </c>
      <c r="S28" s="2">
        <f t="shared" ref="S28" si="51">IF(P28=0, 0, IFERROR(M28 - J29, 0))</f>
        <v>-0.95000000000000284</v>
      </c>
    </row>
    <row r="29" spans="1:19" x14ac:dyDescent="0.2">
      <c r="A29" s="3">
        <v>45127</v>
      </c>
      <c r="B29" s="2" t="s">
        <v>22</v>
      </c>
      <c r="C29" s="3">
        <v>45128</v>
      </c>
      <c r="D29" s="2">
        <v>2540.8066410000001</v>
      </c>
      <c r="E29" s="2">
        <v>2737</v>
      </c>
      <c r="F29" s="2">
        <v>2740</v>
      </c>
      <c r="G29" s="2" t="s">
        <v>20</v>
      </c>
      <c r="H29" s="2" t="s">
        <v>21</v>
      </c>
      <c r="I29" s="3">
        <v>45169</v>
      </c>
      <c r="J29" s="2">
        <v>56.95</v>
      </c>
      <c r="K29" s="2">
        <v>58.75</v>
      </c>
      <c r="L29" s="2">
        <v>22.05</v>
      </c>
      <c r="M29" s="2">
        <v>23.8</v>
      </c>
      <c r="N29" s="2">
        <v>416</v>
      </c>
      <c r="O29" s="2">
        <v>59100</v>
      </c>
    </row>
    <row r="30" spans="1:19" x14ac:dyDescent="0.2">
      <c r="A30" s="3">
        <v>45127</v>
      </c>
      <c r="B30" s="2" t="s">
        <v>19</v>
      </c>
      <c r="C30" s="3">
        <v>45126</v>
      </c>
      <c r="D30" s="2">
        <v>2606.7661130000001</v>
      </c>
      <c r="E30" s="2">
        <v>2476</v>
      </c>
      <c r="F30" s="2">
        <v>2460</v>
      </c>
      <c r="G30" s="2" t="s">
        <v>23</v>
      </c>
      <c r="H30" s="2" t="s">
        <v>24</v>
      </c>
      <c r="I30" s="3">
        <v>45169</v>
      </c>
      <c r="J30" s="2">
        <v>59.4</v>
      </c>
      <c r="K30" s="2">
        <v>59.4</v>
      </c>
      <c r="L30" s="2">
        <v>59.4</v>
      </c>
      <c r="M30" s="2">
        <v>59.4</v>
      </c>
      <c r="N30" s="2" t="s">
        <v>25</v>
      </c>
      <c r="O30" s="2" t="s">
        <v>25</v>
      </c>
      <c r="P30" s="2">
        <f t="shared" ref="P30" si="52">IFERROR(J30-J31,0)</f>
        <v>0</v>
      </c>
      <c r="Q30" s="2">
        <f t="shared" ref="Q30" si="53">IF(P30=0, 0, IFERROR(M30 - M31, 0))</f>
        <v>0</v>
      </c>
      <c r="R30" s="2">
        <f t="shared" ref="R30" si="54">IF(P30=0, 0, IFERROR(J30 - M31, 0))</f>
        <v>0</v>
      </c>
      <c r="S30" s="2">
        <f t="shared" ref="S30" si="55">IF(P30=0, 0, IFERROR(M30 - J31, 0))</f>
        <v>0</v>
      </c>
    </row>
    <row r="31" spans="1:19" x14ac:dyDescent="0.2">
      <c r="A31" s="3">
        <v>45127</v>
      </c>
      <c r="B31" s="2" t="s">
        <v>22</v>
      </c>
      <c r="C31" s="3">
        <v>45128</v>
      </c>
      <c r="D31" s="2">
        <v>2540.8066410000001</v>
      </c>
      <c r="E31" s="2">
        <v>2476</v>
      </c>
      <c r="F31" s="2">
        <v>2460</v>
      </c>
      <c r="G31" s="2" t="s">
        <v>23</v>
      </c>
      <c r="H31" s="2" t="s">
        <v>24</v>
      </c>
      <c r="I31" s="3">
        <v>45169</v>
      </c>
      <c r="J31" s="2">
        <v>59.4</v>
      </c>
      <c r="K31" s="2">
        <v>59.4</v>
      </c>
      <c r="L31" s="2">
        <v>59.4</v>
      </c>
      <c r="M31" s="2">
        <v>59.4</v>
      </c>
      <c r="N31" s="2" t="s">
        <v>25</v>
      </c>
      <c r="O31" s="2" t="s">
        <v>25</v>
      </c>
    </row>
    <row r="32" spans="1:19" x14ac:dyDescent="0.2">
      <c r="A32" s="3">
        <v>45043</v>
      </c>
      <c r="B32" s="2" t="s">
        <v>19</v>
      </c>
      <c r="C32" s="3">
        <v>45042</v>
      </c>
      <c r="D32" s="2">
        <v>2430.0219729999999</v>
      </c>
      <c r="E32" s="2">
        <v>2552</v>
      </c>
      <c r="F32" s="2">
        <v>2560</v>
      </c>
      <c r="G32" s="2" t="s">
        <v>20</v>
      </c>
      <c r="H32" s="2" t="s">
        <v>21</v>
      </c>
      <c r="I32" s="3">
        <v>45071</v>
      </c>
      <c r="J32" s="2">
        <v>35.450000000000003</v>
      </c>
      <c r="K32" s="2">
        <v>44</v>
      </c>
      <c r="L32" s="2">
        <v>35.450000000000003</v>
      </c>
      <c r="M32" s="2">
        <v>41.05</v>
      </c>
      <c r="N32" s="2">
        <v>128</v>
      </c>
      <c r="O32" s="2">
        <v>22800</v>
      </c>
      <c r="P32" s="2">
        <f t="shared" ref="P32" si="56">IFERROR(J32-J33,0)</f>
        <v>17.650000000000002</v>
      </c>
      <c r="Q32" s="2">
        <f t="shared" ref="Q32" si="57">IF(P32=0, 0, IFERROR(M32 - M33, 0))</f>
        <v>28.549999999999997</v>
      </c>
      <c r="R32" s="2">
        <f t="shared" ref="R32" si="58">IF(P32=0, 0, IFERROR(J32 - M33, 0))</f>
        <v>22.950000000000003</v>
      </c>
      <c r="S32" s="2">
        <f t="shared" ref="S32" si="59">IF(P32=0, 0, IFERROR(M32 - J33, 0))</f>
        <v>23.249999999999996</v>
      </c>
    </row>
    <row r="33" spans="1:19" x14ac:dyDescent="0.2">
      <c r="A33" s="3">
        <v>45043</v>
      </c>
      <c r="B33" s="2" t="s">
        <v>22</v>
      </c>
      <c r="C33" s="3">
        <v>45044</v>
      </c>
      <c r="D33" s="2">
        <v>2378.2429200000001</v>
      </c>
      <c r="E33" s="2">
        <v>2552</v>
      </c>
      <c r="F33" s="2">
        <v>2560</v>
      </c>
      <c r="G33" s="2" t="s">
        <v>20</v>
      </c>
      <c r="H33" s="2" t="s">
        <v>21</v>
      </c>
      <c r="I33" s="3">
        <v>45071</v>
      </c>
      <c r="J33" s="2">
        <v>17.8</v>
      </c>
      <c r="K33" s="2">
        <v>20</v>
      </c>
      <c r="L33" s="2">
        <v>9.35</v>
      </c>
      <c r="M33" s="2">
        <v>12.5</v>
      </c>
      <c r="N33" s="2">
        <v>1571</v>
      </c>
      <c r="O33" s="2">
        <v>184200</v>
      </c>
    </row>
    <row r="34" spans="1:19" x14ac:dyDescent="0.2">
      <c r="A34" s="3">
        <v>45043</v>
      </c>
      <c r="B34" s="2" t="s">
        <v>19</v>
      </c>
      <c r="C34" s="3">
        <v>45042</v>
      </c>
      <c r="D34" s="2">
        <v>2430.0219729999999</v>
      </c>
      <c r="E34" s="2">
        <v>2309</v>
      </c>
      <c r="F34" s="2">
        <v>2300</v>
      </c>
      <c r="G34" s="2" t="s">
        <v>23</v>
      </c>
      <c r="H34" s="2" t="s">
        <v>24</v>
      </c>
      <c r="I34" s="3">
        <v>45071</v>
      </c>
      <c r="J34" s="2">
        <v>6.45</v>
      </c>
      <c r="K34" s="2">
        <v>6.45</v>
      </c>
      <c r="L34" s="2">
        <v>4</v>
      </c>
      <c r="M34" s="2">
        <v>4.8499999999999996</v>
      </c>
      <c r="N34" s="2">
        <v>155</v>
      </c>
      <c r="O34" s="2">
        <v>73800</v>
      </c>
      <c r="P34" s="2">
        <f t="shared" ref="P34" si="60">IFERROR(J34-J35,0)</f>
        <v>-0.5</v>
      </c>
      <c r="Q34" s="2">
        <f t="shared" ref="Q34" si="61">IF(P34=0, 0, IFERROR(M34 - M35, 0))</f>
        <v>1.2499999999999996</v>
      </c>
      <c r="R34" s="2">
        <f t="shared" ref="R34" si="62">IF(P34=0, 0, IFERROR(J34 - M35, 0))</f>
        <v>2.85</v>
      </c>
      <c r="S34" s="2">
        <f t="shared" ref="S34" si="63">IF(P34=0, 0, IFERROR(M34 - J35, 0))</f>
        <v>-2.1000000000000005</v>
      </c>
    </row>
    <row r="35" spans="1:19" x14ac:dyDescent="0.2">
      <c r="A35" s="3">
        <v>45043</v>
      </c>
      <c r="B35" s="2" t="s">
        <v>22</v>
      </c>
      <c r="C35" s="3">
        <v>45044</v>
      </c>
      <c r="D35" s="2">
        <v>2378.2429200000001</v>
      </c>
      <c r="E35" s="2">
        <v>2309</v>
      </c>
      <c r="F35" s="2">
        <v>2300</v>
      </c>
      <c r="G35" s="2" t="s">
        <v>23</v>
      </c>
      <c r="H35" s="2" t="s">
        <v>24</v>
      </c>
      <c r="I35" s="3">
        <v>45071</v>
      </c>
      <c r="J35" s="2">
        <v>6.95</v>
      </c>
      <c r="K35" s="2">
        <v>8</v>
      </c>
      <c r="L35" s="2">
        <v>3.25</v>
      </c>
      <c r="M35" s="2">
        <v>3.6</v>
      </c>
      <c r="N35" s="2">
        <v>1920</v>
      </c>
      <c r="O35" s="2">
        <v>243300</v>
      </c>
    </row>
    <row r="36" spans="1:19" x14ac:dyDescent="0.2">
      <c r="A36" s="3">
        <v>44945</v>
      </c>
      <c r="B36" s="2" t="s">
        <v>19</v>
      </c>
      <c r="C36" s="3">
        <v>44944</v>
      </c>
      <c r="D36" s="2">
        <v>2599.7785640000002</v>
      </c>
      <c r="E36" s="2">
        <v>2730</v>
      </c>
      <c r="F36" s="2">
        <v>2740</v>
      </c>
      <c r="G36" s="2" t="s">
        <v>20</v>
      </c>
      <c r="H36" s="2" t="s">
        <v>21</v>
      </c>
      <c r="I36" s="3">
        <v>44980</v>
      </c>
      <c r="J36" s="2">
        <v>42.95</v>
      </c>
      <c r="K36" s="2">
        <v>50</v>
      </c>
      <c r="L36" s="2">
        <v>42.95</v>
      </c>
      <c r="M36" s="2">
        <v>44</v>
      </c>
      <c r="N36" s="2">
        <v>9</v>
      </c>
      <c r="O36" s="2">
        <v>7800</v>
      </c>
      <c r="P36" s="2">
        <f t="shared" ref="P36" si="64">IFERROR(J36-J37,0)</f>
        <v>23.250000000000004</v>
      </c>
      <c r="Q36" s="2">
        <f t="shared" ref="Q36" si="65">IF(P36=0, 0, IFERROR(M36 - M37, 0))</f>
        <v>32.700000000000003</v>
      </c>
      <c r="R36" s="2">
        <f t="shared" ref="R36" si="66">IF(P36=0, 0, IFERROR(J36 - M37, 0))</f>
        <v>31.650000000000002</v>
      </c>
      <c r="S36" s="2">
        <f t="shared" ref="S36" si="67">IF(P36=0, 0, IFERROR(M36 - J37, 0))</f>
        <v>24.3</v>
      </c>
    </row>
    <row r="37" spans="1:19" x14ac:dyDescent="0.2">
      <c r="A37" s="3">
        <v>44945</v>
      </c>
      <c r="B37" s="2" t="s">
        <v>22</v>
      </c>
      <c r="C37" s="3">
        <v>44946</v>
      </c>
      <c r="D37" s="2">
        <v>2466.750732</v>
      </c>
      <c r="E37" s="2">
        <v>2730</v>
      </c>
      <c r="F37" s="2">
        <v>2740</v>
      </c>
      <c r="G37" s="2" t="s">
        <v>20</v>
      </c>
      <c r="H37" s="2" t="s">
        <v>21</v>
      </c>
      <c r="I37" s="3">
        <v>44980</v>
      </c>
      <c r="J37" s="2">
        <v>19.7</v>
      </c>
      <c r="K37" s="2">
        <v>20.7</v>
      </c>
      <c r="L37" s="2">
        <v>10.15</v>
      </c>
      <c r="M37" s="2">
        <v>11.3</v>
      </c>
      <c r="N37" s="2">
        <v>372</v>
      </c>
      <c r="O37" s="2">
        <v>49500</v>
      </c>
    </row>
    <row r="38" spans="1:19" x14ac:dyDescent="0.2">
      <c r="A38" s="3">
        <v>44945</v>
      </c>
      <c r="B38" s="2" t="s">
        <v>19</v>
      </c>
      <c r="C38" s="3">
        <v>44944</v>
      </c>
      <c r="D38" s="2">
        <v>2599.7785640000002</v>
      </c>
      <c r="E38" s="2">
        <v>2470</v>
      </c>
      <c r="F38" s="2">
        <v>2460</v>
      </c>
      <c r="G38" s="2" t="s">
        <v>23</v>
      </c>
      <c r="H38" s="2" t="s">
        <v>24</v>
      </c>
      <c r="I38" s="3">
        <v>44980</v>
      </c>
      <c r="J38" s="2">
        <v>85.15</v>
      </c>
      <c r="K38" s="2">
        <v>85.15</v>
      </c>
      <c r="L38" s="2">
        <v>85.15</v>
      </c>
      <c r="M38" s="2">
        <v>85.15</v>
      </c>
      <c r="N38" s="2" t="s">
        <v>25</v>
      </c>
      <c r="O38" s="2" t="s">
        <v>25</v>
      </c>
      <c r="P38" s="2">
        <f t="shared" ref="P38" si="68">IFERROR(J38-J39,0)</f>
        <v>70.350000000000009</v>
      </c>
      <c r="Q38" s="2">
        <f t="shared" ref="Q38" si="69">IF(P38=0, 0, IFERROR(M38 - M39, 0))</f>
        <v>67.050000000000011</v>
      </c>
      <c r="R38" s="2">
        <f t="shared" ref="R38" si="70">IF(P38=0, 0, IFERROR(J38 - M39, 0))</f>
        <v>67.050000000000011</v>
      </c>
      <c r="S38" s="2">
        <f t="shared" ref="S38" si="71">IF(P38=0, 0, IFERROR(M38 - J39, 0))</f>
        <v>70.350000000000009</v>
      </c>
    </row>
    <row r="39" spans="1:19" x14ac:dyDescent="0.2">
      <c r="A39" s="3">
        <v>44945</v>
      </c>
      <c r="B39" s="2" t="s">
        <v>22</v>
      </c>
      <c r="C39" s="3">
        <v>44946</v>
      </c>
      <c r="D39" s="2">
        <v>2466.750732</v>
      </c>
      <c r="E39" s="2">
        <v>2470</v>
      </c>
      <c r="F39" s="2">
        <v>2460</v>
      </c>
      <c r="G39" s="2" t="s">
        <v>23</v>
      </c>
      <c r="H39" s="2" t="s">
        <v>24</v>
      </c>
      <c r="I39" s="3">
        <v>44980</v>
      </c>
      <c r="J39" s="2">
        <v>14.8</v>
      </c>
      <c r="K39" s="2">
        <v>20.55</v>
      </c>
      <c r="L39" s="2">
        <v>14.8</v>
      </c>
      <c r="M39" s="2">
        <v>18.100000000000001</v>
      </c>
      <c r="N39" s="2">
        <v>139</v>
      </c>
      <c r="O39" s="2">
        <v>21600</v>
      </c>
    </row>
    <row r="40" spans="1:19" x14ac:dyDescent="0.2">
      <c r="A40" s="3">
        <v>44855</v>
      </c>
      <c r="B40" s="2" t="s">
        <v>19</v>
      </c>
      <c r="C40" s="3">
        <v>44854</v>
      </c>
      <c r="D40" s="2">
        <v>2500.446289</v>
      </c>
      <c r="E40" s="2">
        <v>2625</v>
      </c>
      <c r="F40" s="2">
        <v>2640</v>
      </c>
      <c r="G40" s="2" t="s">
        <v>20</v>
      </c>
      <c r="H40" s="2" t="s">
        <v>21</v>
      </c>
      <c r="I40" s="3">
        <v>44889</v>
      </c>
      <c r="J40" s="2">
        <v>74.75</v>
      </c>
      <c r="K40" s="2">
        <v>74.75</v>
      </c>
      <c r="L40" s="2">
        <v>60</v>
      </c>
      <c r="M40" s="2">
        <v>60</v>
      </c>
      <c r="N40" s="2">
        <v>4</v>
      </c>
      <c r="O40" s="2">
        <v>900</v>
      </c>
      <c r="P40" s="2">
        <f t="shared" ref="P40" si="72">IFERROR(J40-J41,0)</f>
        <v>17.75</v>
      </c>
      <c r="Q40" s="2">
        <f t="shared" ref="Q40" si="73">IF(P40=0, 0, IFERROR(M40 - M41, 0))</f>
        <v>25.9</v>
      </c>
      <c r="R40" s="2">
        <f t="shared" ref="R40" si="74">IF(P40=0, 0, IFERROR(J40 - M41, 0))</f>
        <v>40.65</v>
      </c>
      <c r="S40" s="2">
        <f t="shared" ref="S40" si="75">IF(P40=0, 0, IFERROR(M40 - J41, 0))</f>
        <v>3</v>
      </c>
    </row>
    <row r="41" spans="1:19" x14ac:dyDescent="0.2">
      <c r="A41" s="3">
        <v>44855</v>
      </c>
      <c r="B41" s="2" t="s">
        <v>22</v>
      </c>
      <c r="C41" s="3">
        <v>44858</v>
      </c>
      <c r="D41" s="2">
        <v>2473.719971</v>
      </c>
      <c r="E41" s="2">
        <v>2625</v>
      </c>
      <c r="F41" s="2">
        <v>2640</v>
      </c>
      <c r="G41" s="2" t="s">
        <v>20</v>
      </c>
      <c r="H41" s="2" t="s">
        <v>21</v>
      </c>
      <c r="I41" s="3">
        <v>44889</v>
      </c>
      <c r="J41" s="2">
        <v>57</v>
      </c>
      <c r="K41" s="2">
        <v>57</v>
      </c>
      <c r="L41" s="2">
        <v>30</v>
      </c>
      <c r="M41" s="2">
        <v>34.1</v>
      </c>
      <c r="N41" s="2">
        <v>147</v>
      </c>
      <c r="O41" s="2">
        <v>22800</v>
      </c>
    </row>
    <row r="42" spans="1:19" x14ac:dyDescent="0.2">
      <c r="A42" s="3">
        <v>44855</v>
      </c>
      <c r="B42" s="2" t="s">
        <v>19</v>
      </c>
      <c r="C42" s="3">
        <v>44854</v>
      </c>
      <c r="D42" s="2">
        <v>2500.446289</v>
      </c>
      <c r="E42" s="2">
        <v>2375</v>
      </c>
      <c r="F42" s="2">
        <v>2360</v>
      </c>
      <c r="G42" s="2" t="s">
        <v>23</v>
      </c>
      <c r="H42" s="2" t="s">
        <v>24</v>
      </c>
      <c r="I42" s="3">
        <v>44889</v>
      </c>
      <c r="J42" s="2">
        <v>54.55</v>
      </c>
      <c r="K42" s="2">
        <v>54.55</v>
      </c>
      <c r="L42" s="2">
        <v>54.55</v>
      </c>
      <c r="M42" s="2">
        <v>54.55</v>
      </c>
      <c r="N42" s="2" t="s">
        <v>25</v>
      </c>
      <c r="O42" s="2" t="s">
        <v>25</v>
      </c>
      <c r="P42" s="2">
        <f t="shared" ref="P42" si="76">IFERROR(J42-J43,0)</f>
        <v>0</v>
      </c>
      <c r="Q42" s="2">
        <f t="shared" ref="Q42" si="77">IF(P42=0, 0, IFERROR(M42 - M43, 0))</f>
        <v>0</v>
      </c>
      <c r="R42" s="2">
        <f t="shared" ref="R42" si="78">IF(P42=0, 0, IFERROR(J42 - M43, 0))</f>
        <v>0</v>
      </c>
      <c r="S42" s="2">
        <f t="shared" ref="S42" si="79">IF(P42=0, 0, IFERROR(M42 - J43, 0))</f>
        <v>0</v>
      </c>
    </row>
    <row r="43" spans="1:19" x14ac:dyDescent="0.2">
      <c r="A43" s="3">
        <v>44855</v>
      </c>
      <c r="B43" s="2" t="s">
        <v>22</v>
      </c>
      <c r="C43" s="3">
        <v>44858</v>
      </c>
      <c r="D43" s="2">
        <v>2473.719971</v>
      </c>
      <c r="E43" s="2">
        <v>2375</v>
      </c>
      <c r="F43" s="2">
        <v>2360</v>
      </c>
      <c r="G43" s="2" t="s">
        <v>23</v>
      </c>
      <c r="H43" s="2" t="s">
        <v>24</v>
      </c>
      <c r="I43" s="3">
        <v>44889</v>
      </c>
      <c r="J43" s="2">
        <v>54.55</v>
      </c>
      <c r="K43" s="2">
        <v>54.55</v>
      </c>
      <c r="L43" s="2">
        <v>54.55</v>
      </c>
      <c r="M43" s="2">
        <v>54.55</v>
      </c>
      <c r="N43" s="2" t="s">
        <v>25</v>
      </c>
      <c r="O43" s="2" t="s">
        <v>25</v>
      </c>
    </row>
    <row r="44" spans="1:19" x14ac:dyDescent="0.2">
      <c r="A44" s="3">
        <v>44761</v>
      </c>
      <c r="B44" s="2" t="s">
        <v>19</v>
      </c>
      <c r="C44" s="3">
        <v>44760</v>
      </c>
      <c r="D44" s="2">
        <v>2454.876953</v>
      </c>
      <c r="E44" s="2">
        <v>2578</v>
      </c>
      <c r="F44" s="2">
        <v>2580</v>
      </c>
      <c r="G44" s="2" t="s">
        <v>20</v>
      </c>
      <c r="H44" s="2" t="s">
        <v>21</v>
      </c>
      <c r="I44" s="3">
        <v>44770</v>
      </c>
      <c r="J44" s="2">
        <v>54.95</v>
      </c>
      <c r="K44" s="2">
        <v>63.9</v>
      </c>
      <c r="L44" s="2">
        <v>29.2</v>
      </c>
      <c r="M44" s="2">
        <v>36.950000000000003</v>
      </c>
      <c r="N44" s="2">
        <v>6651</v>
      </c>
      <c r="O44" s="2">
        <v>213600</v>
      </c>
      <c r="P44" s="2">
        <f t="shared" ref="P44" si="80">IFERROR(J44-J45,0)</f>
        <v>12.950000000000003</v>
      </c>
      <c r="Q44" s="2">
        <f t="shared" ref="Q44" si="81">IF(P44=0, 0, IFERROR(M44 - M45, 0))</f>
        <v>-11.449999999999996</v>
      </c>
      <c r="R44" s="2">
        <f t="shared" ref="R44" si="82">IF(P44=0, 0, IFERROR(J44 - M45, 0))</f>
        <v>6.5500000000000043</v>
      </c>
      <c r="S44" s="2">
        <f t="shared" ref="S44" si="83">IF(P44=0, 0, IFERROR(M44 - J45, 0))</f>
        <v>-5.0499999999999972</v>
      </c>
    </row>
    <row r="45" spans="1:19" x14ac:dyDescent="0.2">
      <c r="A45" s="3">
        <v>44761</v>
      </c>
      <c r="B45" s="2" t="s">
        <v>22</v>
      </c>
      <c r="C45" s="3">
        <v>44762</v>
      </c>
      <c r="D45" s="2">
        <v>2503.9072270000001</v>
      </c>
      <c r="E45" s="2">
        <v>2578</v>
      </c>
      <c r="F45" s="2">
        <v>2580</v>
      </c>
      <c r="G45" s="2" t="s">
        <v>20</v>
      </c>
      <c r="H45" s="2" t="s">
        <v>21</v>
      </c>
      <c r="I45" s="3">
        <v>44770</v>
      </c>
      <c r="J45" s="2">
        <v>42</v>
      </c>
      <c r="K45" s="2">
        <v>62</v>
      </c>
      <c r="L45" s="2">
        <v>23.7</v>
      </c>
      <c r="M45" s="2">
        <v>48.4</v>
      </c>
      <c r="N45" s="2">
        <v>5591</v>
      </c>
      <c r="O45" s="2">
        <v>169200</v>
      </c>
    </row>
    <row r="46" spans="1:19" x14ac:dyDescent="0.2">
      <c r="A46" s="3">
        <v>44761</v>
      </c>
      <c r="B46" s="2" t="s">
        <v>19</v>
      </c>
      <c r="C46" s="3">
        <v>44760</v>
      </c>
      <c r="D46" s="2">
        <v>2454.876953</v>
      </c>
      <c r="E46" s="2">
        <v>2332</v>
      </c>
      <c r="F46" s="2">
        <v>2320</v>
      </c>
      <c r="G46" s="2" t="s">
        <v>23</v>
      </c>
      <c r="H46" s="2" t="s">
        <v>24</v>
      </c>
      <c r="I46" s="3">
        <v>44770</v>
      </c>
      <c r="J46" s="2">
        <v>3.4</v>
      </c>
      <c r="K46" s="2">
        <v>4.1500000000000004</v>
      </c>
      <c r="L46" s="2">
        <v>2.7</v>
      </c>
      <c r="M46" s="2">
        <v>3.15</v>
      </c>
      <c r="N46" s="2">
        <v>742</v>
      </c>
      <c r="O46" s="2">
        <v>61800</v>
      </c>
      <c r="P46" s="2">
        <f t="shared" ref="P46" si="84">IFERROR(J46-J47,0)</f>
        <v>1.2999999999999998</v>
      </c>
      <c r="Q46" s="2">
        <f t="shared" ref="Q46" si="85">IF(P46=0, 0, IFERROR(M46 - M47, 0))</f>
        <v>1.65</v>
      </c>
      <c r="R46" s="2">
        <f t="shared" ref="R46" si="86">IF(P46=0, 0, IFERROR(J46 - M47, 0))</f>
        <v>1.9</v>
      </c>
      <c r="S46" s="2">
        <f t="shared" ref="S46" si="87">IF(P46=0, 0, IFERROR(M46 - J47, 0))</f>
        <v>1.0499999999999998</v>
      </c>
    </row>
    <row r="47" spans="1:19" x14ac:dyDescent="0.2">
      <c r="A47" s="3">
        <v>44761</v>
      </c>
      <c r="B47" s="2" t="s">
        <v>22</v>
      </c>
      <c r="C47" s="3">
        <v>44762</v>
      </c>
      <c r="D47" s="2">
        <v>2503.9072270000001</v>
      </c>
      <c r="E47" s="2">
        <v>2332</v>
      </c>
      <c r="F47" s="2">
        <v>2320</v>
      </c>
      <c r="G47" s="2" t="s">
        <v>23</v>
      </c>
      <c r="H47" s="2" t="s">
        <v>24</v>
      </c>
      <c r="I47" s="3">
        <v>44770</v>
      </c>
      <c r="J47" s="2">
        <v>2.1</v>
      </c>
      <c r="K47" s="2">
        <v>2.2999999999999998</v>
      </c>
      <c r="L47" s="2">
        <v>1.25</v>
      </c>
      <c r="M47" s="2">
        <v>1.5</v>
      </c>
      <c r="N47" s="2">
        <v>596</v>
      </c>
      <c r="O47" s="2">
        <v>59100</v>
      </c>
    </row>
    <row r="48" spans="1:19" x14ac:dyDescent="0.2">
      <c r="A48" s="3">
        <v>44679</v>
      </c>
      <c r="B48" s="2" t="s">
        <v>19</v>
      </c>
      <c r="C48" s="3">
        <v>44678</v>
      </c>
      <c r="D48" s="2">
        <v>2044.2020259999999</v>
      </c>
      <c r="E48" s="2">
        <v>2146</v>
      </c>
      <c r="F48" s="2">
        <v>2160</v>
      </c>
      <c r="G48" s="2" t="s">
        <v>20</v>
      </c>
      <c r="H48" s="2" t="s">
        <v>21</v>
      </c>
      <c r="I48" s="3">
        <v>44707</v>
      </c>
      <c r="J48" s="2">
        <v>60.9</v>
      </c>
      <c r="K48" s="2">
        <v>66.650000000000006</v>
      </c>
      <c r="L48" s="2">
        <v>46.3</v>
      </c>
      <c r="M48" s="2">
        <v>62.35</v>
      </c>
      <c r="N48" s="2">
        <v>444</v>
      </c>
      <c r="O48" s="2">
        <v>45300</v>
      </c>
      <c r="P48" s="2">
        <f t="shared" ref="P48" si="88">IFERROR(J48-J49,0)</f>
        <v>-51.000000000000007</v>
      </c>
      <c r="Q48" s="2">
        <f t="shared" ref="Q48" si="89">IF(P48=0, 0, IFERROR(M48 - M49, 0))</f>
        <v>-43.6</v>
      </c>
      <c r="R48" s="2">
        <f t="shared" ref="R48" si="90">IF(P48=0, 0, IFERROR(J48 - M49, 0))</f>
        <v>-45.050000000000004</v>
      </c>
      <c r="S48" s="2">
        <f t="shared" ref="S48" si="91">IF(P48=0, 0, IFERROR(M48 - J49, 0))</f>
        <v>-49.550000000000004</v>
      </c>
    </row>
    <row r="49" spans="1:19" x14ac:dyDescent="0.2">
      <c r="A49" s="3">
        <v>44679</v>
      </c>
      <c r="B49" s="2" t="s">
        <v>22</v>
      </c>
      <c r="C49" s="3">
        <v>44680</v>
      </c>
      <c r="D49" s="2">
        <v>2129.7304690000001</v>
      </c>
      <c r="E49" s="2">
        <v>2146</v>
      </c>
      <c r="F49" s="2">
        <v>2160</v>
      </c>
      <c r="G49" s="2" t="s">
        <v>20</v>
      </c>
      <c r="H49" s="2" t="s">
        <v>21</v>
      </c>
      <c r="I49" s="3">
        <v>44707</v>
      </c>
      <c r="J49" s="2">
        <v>111.9</v>
      </c>
      <c r="K49" s="2">
        <v>144</v>
      </c>
      <c r="L49" s="2">
        <v>101.25</v>
      </c>
      <c r="M49" s="2">
        <v>105.95</v>
      </c>
      <c r="N49" s="2">
        <v>130</v>
      </c>
      <c r="O49" s="2">
        <v>29100</v>
      </c>
    </row>
    <row r="50" spans="1:19" x14ac:dyDescent="0.2">
      <c r="A50" s="3">
        <v>44679</v>
      </c>
      <c r="B50" s="2" t="s">
        <v>19</v>
      </c>
      <c r="C50" s="3">
        <v>44678</v>
      </c>
      <c r="D50" s="2">
        <v>2044.2020259999999</v>
      </c>
      <c r="E50" s="2">
        <v>1942</v>
      </c>
      <c r="F50" s="2">
        <v>1940</v>
      </c>
      <c r="G50" s="2" t="s">
        <v>23</v>
      </c>
      <c r="H50" s="2" t="s">
        <v>24</v>
      </c>
      <c r="I50" s="3">
        <v>44707</v>
      </c>
      <c r="J50" s="2">
        <v>25.95</v>
      </c>
      <c r="K50" s="2">
        <v>25.95</v>
      </c>
      <c r="L50" s="2">
        <v>25.95</v>
      </c>
      <c r="M50" s="2">
        <v>25.95</v>
      </c>
      <c r="N50" s="2" t="s">
        <v>25</v>
      </c>
      <c r="O50" s="2" t="s">
        <v>25</v>
      </c>
      <c r="P50" s="2">
        <f t="shared" ref="P50" si="92">IFERROR(J50-J51,0)</f>
        <v>0</v>
      </c>
      <c r="Q50" s="2">
        <f t="shared" ref="Q50" si="93">IF(P50=0, 0, IFERROR(M50 - M51, 0))</f>
        <v>0</v>
      </c>
      <c r="R50" s="2">
        <f t="shared" ref="R50" si="94">IF(P50=0, 0, IFERROR(J50 - M51, 0))</f>
        <v>0</v>
      </c>
      <c r="S50" s="2">
        <f t="shared" ref="S50" si="95">IF(P50=0, 0, IFERROR(M50 - J51, 0))</f>
        <v>0</v>
      </c>
    </row>
    <row r="51" spans="1:19" x14ac:dyDescent="0.2">
      <c r="A51" s="3">
        <v>44679</v>
      </c>
      <c r="B51" s="2" t="s">
        <v>22</v>
      </c>
      <c r="C51" s="3">
        <v>44680</v>
      </c>
      <c r="D51" s="2">
        <v>2129.7304690000001</v>
      </c>
      <c r="E51" s="2">
        <v>1942</v>
      </c>
      <c r="F51" s="2">
        <v>1940</v>
      </c>
      <c r="G51" s="2" t="s">
        <v>23</v>
      </c>
      <c r="H51" s="2" t="s">
        <v>24</v>
      </c>
      <c r="I51" s="3">
        <v>44707</v>
      </c>
      <c r="J51" s="2">
        <v>25.95</v>
      </c>
      <c r="K51" s="2">
        <v>25.95</v>
      </c>
      <c r="L51" s="2">
        <v>25.95</v>
      </c>
      <c r="M51" s="2">
        <v>25.95</v>
      </c>
      <c r="N51" s="2" t="s">
        <v>25</v>
      </c>
      <c r="O51" s="2" t="s">
        <v>25</v>
      </c>
    </row>
    <row r="52" spans="1:19" x14ac:dyDescent="0.2">
      <c r="A52" s="3">
        <v>44581</v>
      </c>
      <c r="B52" s="2" t="s">
        <v>19</v>
      </c>
      <c r="C52" s="3">
        <v>44580</v>
      </c>
      <c r="D52" s="2">
        <v>2201.2502439999998</v>
      </c>
      <c r="E52" s="2">
        <v>2311</v>
      </c>
      <c r="F52" s="2">
        <v>2320</v>
      </c>
      <c r="G52" s="2" t="s">
        <v>20</v>
      </c>
      <c r="H52" s="2" t="s">
        <v>21</v>
      </c>
      <c r="I52" s="3">
        <v>44616</v>
      </c>
      <c r="J52" s="2">
        <v>99</v>
      </c>
      <c r="K52" s="2">
        <v>99</v>
      </c>
      <c r="L52" s="2">
        <v>99</v>
      </c>
      <c r="M52" s="2">
        <v>99</v>
      </c>
      <c r="N52" s="2" t="s">
        <v>25</v>
      </c>
      <c r="O52" s="2">
        <v>600</v>
      </c>
      <c r="P52" s="2">
        <f t="shared" ref="P52" si="96">IFERROR(J52-J53,0)</f>
        <v>46.45</v>
      </c>
      <c r="Q52" s="2">
        <f t="shared" ref="Q52" si="97">IF(P52=0, 0, IFERROR(M52 - M53, 0))</f>
        <v>31.049999999999997</v>
      </c>
      <c r="R52" s="2">
        <f t="shared" ref="R52" si="98">IF(P52=0, 0, IFERROR(J52 - M53, 0))</f>
        <v>31.049999999999997</v>
      </c>
      <c r="S52" s="2">
        <f t="shared" ref="S52" si="99">IF(P52=0, 0, IFERROR(M52 - J53, 0))</f>
        <v>46.45</v>
      </c>
    </row>
    <row r="53" spans="1:19" x14ac:dyDescent="0.2">
      <c r="A53" s="3">
        <v>44581</v>
      </c>
      <c r="B53" s="2" t="s">
        <v>22</v>
      </c>
      <c r="C53" s="3">
        <v>44582</v>
      </c>
      <c r="D53" s="2">
        <v>2216.0214839999999</v>
      </c>
      <c r="E53" s="2">
        <v>2311</v>
      </c>
      <c r="F53" s="2">
        <v>2320</v>
      </c>
      <c r="G53" s="2" t="s">
        <v>20</v>
      </c>
      <c r="H53" s="2" t="s">
        <v>21</v>
      </c>
      <c r="I53" s="3">
        <v>44616</v>
      </c>
      <c r="J53" s="2">
        <v>52.55</v>
      </c>
      <c r="K53" s="2">
        <v>75.5</v>
      </c>
      <c r="L53" s="2">
        <v>48.95</v>
      </c>
      <c r="M53" s="2">
        <v>67.95</v>
      </c>
      <c r="N53" s="2">
        <v>294</v>
      </c>
      <c r="O53" s="2">
        <v>22500</v>
      </c>
    </row>
    <row r="54" spans="1:19" x14ac:dyDescent="0.2">
      <c r="A54" s="3">
        <v>44581</v>
      </c>
      <c r="B54" s="2" t="s">
        <v>19</v>
      </c>
      <c r="C54" s="3">
        <v>44580</v>
      </c>
      <c r="D54" s="2">
        <v>2201.2502439999998</v>
      </c>
      <c r="E54" s="2">
        <v>2091</v>
      </c>
      <c r="F54" s="2">
        <v>2080</v>
      </c>
      <c r="G54" s="2" t="s">
        <v>23</v>
      </c>
      <c r="H54" s="2" t="s">
        <v>24</v>
      </c>
      <c r="I54" s="3">
        <v>44616</v>
      </c>
      <c r="J54" s="2">
        <v>27.8</v>
      </c>
      <c r="K54" s="2">
        <v>27.8</v>
      </c>
      <c r="L54" s="2">
        <v>27.8</v>
      </c>
      <c r="M54" s="2">
        <v>27.8</v>
      </c>
      <c r="N54" s="2" t="s">
        <v>25</v>
      </c>
      <c r="O54" s="2" t="s">
        <v>25</v>
      </c>
      <c r="P54" s="2">
        <f t="shared" ref="P54" si="100">IFERROR(J54-J55,0)</f>
        <v>24.55</v>
      </c>
      <c r="Q54" s="2">
        <f t="shared" ref="Q54" si="101">IF(P54=0, 0, IFERROR(M54 - M55, 0))</f>
        <v>24.55</v>
      </c>
      <c r="R54" s="2">
        <f t="shared" ref="R54" si="102">IF(P54=0, 0, IFERROR(J54 - M55, 0))</f>
        <v>24.55</v>
      </c>
      <c r="S54" s="2">
        <f t="shared" ref="S54" si="103">IF(P54=0, 0, IFERROR(M54 - J55, 0))</f>
        <v>24.55</v>
      </c>
    </row>
    <row r="55" spans="1:19" x14ac:dyDescent="0.2">
      <c r="A55" s="3">
        <v>44581</v>
      </c>
      <c r="B55" s="2" t="s">
        <v>22</v>
      </c>
      <c r="C55" s="3">
        <v>44582</v>
      </c>
      <c r="D55" s="2">
        <v>2216.0214839999999</v>
      </c>
      <c r="E55" s="2">
        <v>2091</v>
      </c>
      <c r="F55" s="2">
        <v>2080</v>
      </c>
      <c r="G55" s="2" t="s">
        <v>23</v>
      </c>
      <c r="H55" s="2" t="s">
        <v>24</v>
      </c>
      <c r="I55" s="3">
        <v>44616</v>
      </c>
      <c r="J55" s="2">
        <v>3.25</v>
      </c>
      <c r="K55" s="2">
        <v>3.25</v>
      </c>
      <c r="L55" s="2">
        <v>3.25</v>
      </c>
      <c r="M55" s="2">
        <v>3.25</v>
      </c>
      <c r="N55" s="2">
        <v>1</v>
      </c>
      <c r="O55" s="2">
        <v>600</v>
      </c>
    </row>
    <row r="56" spans="1:19" x14ac:dyDescent="0.2">
      <c r="A56" s="3">
        <v>44488</v>
      </c>
      <c r="B56" s="2" t="s">
        <v>19</v>
      </c>
      <c r="C56" s="3">
        <v>44487</v>
      </c>
      <c r="D56" s="2">
        <v>2513.717529</v>
      </c>
      <c r="E56" s="2">
        <v>2639</v>
      </c>
      <c r="F56" s="2">
        <v>2640</v>
      </c>
      <c r="G56" s="2" t="s">
        <v>20</v>
      </c>
      <c r="H56" s="2" t="s">
        <v>21</v>
      </c>
      <c r="I56" s="3">
        <v>44497</v>
      </c>
      <c r="J56" s="2">
        <v>74.5</v>
      </c>
      <c r="K56" s="2">
        <v>78.7</v>
      </c>
      <c r="L56" s="2">
        <v>62.45</v>
      </c>
      <c r="M56" s="2">
        <v>70.05</v>
      </c>
      <c r="N56" s="2">
        <v>1046</v>
      </c>
      <c r="O56" s="2">
        <v>114900</v>
      </c>
      <c r="P56" s="2">
        <f t="shared" ref="P56" si="104">IFERROR(J56-J57,0)</f>
        <v>51.3</v>
      </c>
      <c r="Q56" s="2">
        <f t="shared" ref="Q56" si="105">IF(P56=0, 0, IFERROR(M56 - M57, 0))</f>
        <v>60.05</v>
      </c>
      <c r="R56" s="2">
        <f t="shared" ref="R56" si="106">IF(P56=0, 0, IFERROR(J56 - M57, 0))</f>
        <v>64.5</v>
      </c>
      <c r="S56" s="2">
        <f t="shared" ref="S56" si="107">IF(P56=0, 0, IFERROR(M56 - J57, 0))</f>
        <v>46.849999999999994</v>
      </c>
    </row>
    <row r="57" spans="1:19" x14ac:dyDescent="0.2">
      <c r="A57" s="3">
        <v>44488</v>
      </c>
      <c r="B57" s="2" t="s">
        <v>22</v>
      </c>
      <c r="C57" s="3">
        <v>44489</v>
      </c>
      <c r="D57" s="2">
        <v>2347.6359859999998</v>
      </c>
      <c r="E57" s="2">
        <v>2639</v>
      </c>
      <c r="F57" s="2">
        <v>2640</v>
      </c>
      <c r="G57" s="2" t="s">
        <v>20</v>
      </c>
      <c r="H57" s="2" t="s">
        <v>21</v>
      </c>
      <c r="I57" s="3">
        <v>44497</v>
      </c>
      <c r="J57" s="2">
        <v>23.2</v>
      </c>
      <c r="K57" s="2">
        <v>27.6</v>
      </c>
      <c r="L57" s="2">
        <v>9.3000000000000007</v>
      </c>
      <c r="M57" s="2">
        <v>10</v>
      </c>
      <c r="N57" s="2">
        <v>2883</v>
      </c>
      <c r="O57" s="2">
        <v>237900</v>
      </c>
    </row>
    <row r="58" spans="1:19" x14ac:dyDescent="0.2">
      <c r="A58" s="3">
        <v>44488</v>
      </c>
      <c r="B58" s="2" t="s">
        <v>19</v>
      </c>
      <c r="C58" s="3">
        <v>44487</v>
      </c>
      <c r="D58" s="2">
        <v>2513.717529</v>
      </c>
      <c r="E58" s="2">
        <v>2388</v>
      </c>
      <c r="F58" s="2">
        <v>2380</v>
      </c>
      <c r="G58" s="2" t="s">
        <v>23</v>
      </c>
      <c r="H58" s="2" t="s">
        <v>24</v>
      </c>
      <c r="I58" s="3">
        <v>44497</v>
      </c>
      <c r="J58" s="2">
        <v>150.75</v>
      </c>
      <c r="K58" s="2">
        <v>150.75</v>
      </c>
      <c r="L58" s="2">
        <v>150.75</v>
      </c>
      <c r="M58" s="2">
        <v>150.75</v>
      </c>
      <c r="N58" s="2" t="s">
        <v>25</v>
      </c>
      <c r="O58" s="2" t="s">
        <v>25</v>
      </c>
      <c r="P58" s="2">
        <f t="shared" ref="P58" si="108">IFERROR(J58-J59,0)</f>
        <v>141.65</v>
      </c>
      <c r="Q58" s="2">
        <f t="shared" ref="Q58" si="109">IF(P58=0, 0, IFERROR(M58 - M59, 0))</f>
        <v>137.69999999999999</v>
      </c>
      <c r="R58" s="2">
        <f t="shared" ref="R58" si="110">IF(P58=0, 0, IFERROR(J58 - M59, 0))</f>
        <v>137.69999999999999</v>
      </c>
      <c r="S58" s="2">
        <f t="shared" ref="S58" si="111">IF(P58=0, 0, IFERROR(M58 - J59, 0))</f>
        <v>141.65</v>
      </c>
    </row>
    <row r="59" spans="1:19" x14ac:dyDescent="0.2">
      <c r="A59" s="3">
        <v>44488</v>
      </c>
      <c r="B59" s="2" t="s">
        <v>22</v>
      </c>
      <c r="C59" s="3">
        <v>44489</v>
      </c>
      <c r="D59" s="2">
        <v>2347.6359859999998</v>
      </c>
      <c r="E59" s="2">
        <v>2388</v>
      </c>
      <c r="F59" s="2">
        <v>2380</v>
      </c>
      <c r="G59" s="2" t="s">
        <v>23</v>
      </c>
      <c r="H59" s="2" t="s">
        <v>24</v>
      </c>
      <c r="I59" s="3">
        <v>44497</v>
      </c>
      <c r="J59" s="2">
        <v>9.1</v>
      </c>
      <c r="K59" s="2">
        <v>15.5</v>
      </c>
      <c r="L59" s="2">
        <v>9.1</v>
      </c>
      <c r="M59" s="2">
        <v>13.05</v>
      </c>
      <c r="N59" s="2">
        <v>283</v>
      </c>
      <c r="O59" s="2">
        <v>63600</v>
      </c>
    </row>
    <row r="60" spans="1:19" x14ac:dyDescent="0.2">
      <c r="A60" s="3">
        <v>44399</v>
      </c>
      <c r="B60" s="2" t="s">
        <v>19</v>
      </c>
      <c r="C60" s="3">
        <v>44397</v>
      </c>
      <c r="D60" s="2">
        <v>2306.1982419999999</v>
      </c>
      <c r="E60" s="2">
        <v>2422</v>
      </c>
      <c r="F60" s="2">
        <v>2440</v>
      </c>
      <c r="G60" s="2" t="s">
        <v>20</v>
      </c>
      <c r="H60" s="2" t="s">
        <v>21</v>
      </c>
      <c r="I60" s="3">
        <v>44434</v>
      </c>
      <c r="J60" s="2">
        <v>61.45</v>
      </c>
      <c r="K60" s="2">
        <v>76.900000000000006</v>
      </c>
      <c r="L60" s="2">
        <v>61.45</v>
      </c>
      <c r="M60" s="2">
        <v>66</v>
      </c>
      <c r="N60" s="2">
        <v>39</v>
      </c>
      <c r="O60" s="2">
        <v>13200</v>
      </c>
      <c r="P60" s="2">
        <f t="shared" ref="P60" si="112">IFERROR(J60-J61,0)</f>
        <v>26.400000000000006</v>
      </c>
      <c r="Q60" s="2">
        <f t="shared" ref="Q60" si="113">IF(P60=0, 0, IFERROR(M60 - M61, 0))</f>
        <v>40.299999999999997</v>
      </c>
      <c r="R60" s="2">
        <f t="shared" ref="R60" si="114">IF(P60=0, 0, IFERROR(J60 - M61, 0))</f>
        <v>35.75</v>
      </c>
      <c r="S60" s="2">
        <f t="shared" ref="S60" si="115">IF(P60=0, 0, IFERROR(M60 - J61, 0))</f>
        <v>30.950000000000003</v>
      </c>
    </row>
    <row r="61" spans="1:19" x14ac:dyDescent="0.2">
      <c r="A61" s="3">
        <v>44399</v>
      </c>
      <c r="B61" s="2" t="s">
        <v>22</v>
      </c>
      <c r="C61" s="3">
        <v>44400</v>
      </c>
      <c r="D61" s="2">
        <v>2233.4580080000001</v>
      </c>
      <c r="E61" s="2">
        <v>2422</v>
      </c>
      <c r="F61" s="2">
        <v>2440</v>
      </c>
      <c r="G61" s="2" t="s">
        <v>20</v>
      </c>
      <c r="H61" s="2" t="s">
        <v>21</v>
      </c>
      <c r="I61" s="3">
        <v>44434</v>
      </c>
      <c r="J61" s="2">
        <v>35.049999999999997</v>
      </c>
      <c r="K61" s="2">
        <v>37</v>
      </c>
      <c r="L61" s="2">
        <v>25</v>
      </c>
      <c r="M61" s="2">
        <v>25.7</v>
      </c>
      <c r="N61" s="2">
        <v>90</v>
      </c>
      <c r="O61" s="2">
        <v>26700</v>
      </c>
    </row>
    <row r="62" spans="1:19" x14ac:dyDescent="0.2">
      <c r="A62" s="3">
        <v>44399</v>
      </c>
      <c r="B62" s="2" t="s">
        <v>19</v>
      </c>
      <c r="C62" s="3">
        <v>44397</v>
      </c>
      <c r="D62" s="2">
        <v>2306.1982419999999</v>
      </c>
      <c r="E62" s="2">
        <v>2191</v>
      </c>
      <c r="F62" s="2">
        <v>2180</v>
      </c>
      <c r="G62" s="2" t="s">
        <v>23</v>
      </c>
      <c r="H62" s="2" t="s">
        <v>24</v>
      </c>
      <c r="I62" s="3">
        <v>44434</v>
      </c>
      <c r="J62" s="2">
        <v>75.2</v>
      </c>
      <c r="K62" s="2">
        <v>75.2</v>
      </c>
      <c r="L62" s="2">
        <v>75.2</v>
      </c>
      <c r="M62" s="2">
        <v>75.2</v>
      </c>
      <c r="N62" s="2" t="s">
        <v>25</v>
      </c>
      <c r="O62" s="2" t="s">
        <v>25</v>
      </c>
      <c r="P62" s="2">
        <f t="shared" ref="P62" si="116">IFERROR(J62-J63,0)</f>
        <v>0</v>
      </c>
      <c r="Q62" s="2">
        <f t="shared" ref="Q62" si="117">IF(P62=0, 0, IFERROR(M62 - M63, 0))</f>
        <v>0</v>
      </c>
      <c r="R62" s="2">
        <f t="shared" ref="R62" si="118">IF(P62=0, 0, IFERROR(J62 - M63, 0))</f>
        <v>0</v>
      </c>
      <c r="S62" s="2">
        <f t="shared" ref="S62" si="119">IF(P62=0, 0, IFERROR(M62 - J63, 0))</f>
        <v>0</v>
      </c>
    </row>
    <row r="63" spans="1:19" x14ac:dyDescent="0.2">
      <c r="A63" s="3">
        <v>44399</v>
      </c>
      <c r="B63" s="2" t="s">
        <v>22</v>
      </c>
      <c r="C63" s="3">
        <v>44400</v>
      </c>
      <c r="D63" s="2">
        <v>2233.4580080000001</v>
      </c>
      <c r="E63" s="2">
        <v>2191</v>
      </c>
      <c r="F63" s="2">
        <v>2180</v>
      </c>
      <c r="G63" s="2" t="s">
        <v>23</v>
      </c>
      <c r="H63" s="2" t="s">
        <v>24</v>
      </c>
      <c r="I63" s="3">
        <v>44434</v>
      </c>
      <c r="J63" s="2">
        <v>75.2</v>
      </c>
      <c r="K63" s="2">
        <v>75.2</v>
      </c>
      <c r="L63" s="2">
        <v>75.2</v>
      </c>
      <c r="M63" s="2">
        <v>75.2</v>
      </c>
      <c r="N63" s="2" t="s">
        <v>25</v>
      </c>
      <c r="O63" s="2" t="s">
        <v>25</v>
      </c>
    </row>
    <row r="64" spans="1:19" x14ac:dyDescent="0.2">
      <c r="A64" s="3">
        <v>44315</v>
      </c>
      <c r="B64" s="2" t="s">
        <v>19</v>
      </c>
      <c r="C64" s="3">
        <v>44314</v>
      </c>
      <c r="D64" s="2">
        <v>2262.9729000000002</v>
      </c>
      <c r="E64" s="2">
        <v>2376</v>
      </c>
      <c r="F64" s="2">
        <v>2380</v>
      </c>
      <c r="G64" s="2" t="s">
        <v>20</v>
      </c>
      <c r="H64" s="2" t="s">
        <v>21</v>
      </c>
      <c r="I64" s="3">
        <v>44343</v>
      </c>
      <c r="J64" s="2">
        <v>70.349999999999994</v>
      </c>
      <c r="K64" s="2">
        <v>114.7</v>
      </c>
      <c r="L64" s="2">
        <v>70.349999999999994</v>
      </c>
      <c r="M64" s="2">
        <v>95.05</v>
      </c>
      <c r="N64" s="2">
        <v>63</v>
      </c>
      <c r="O64" s="2">
        <v>4200</v>
      </c>
      <c r="P64" s="2">
        <f t="shared" ref="P64" si="120">IFERROR(J64-J65,0)</f>
        <v>-35.350000000000009</v>
      </c>
      <c r="Q64" s="2">
        <f t="shared" ref="Q64" si="121">IF(P64=0, 0, IFERROR(M64 - M65, 0))</f>
        <v>38.949999999999996</v>
      </c>
      <c r="R64" s="2">
        <f t="shared" ref="R64" si="122">IF(P64=0, 0, IFERROR(J64 - M65, 0))</f>
        <v>14.249999999999993</v>
      </c>
      <c r="S64" s="2">
        <f t="shared" ref="S64" si="123">IF(P64=0, 0, IFERROR(M64 - J65, 0))</f>
        <v>-10.650000000000006</v>
      </c>
    </row>
    <row r="65" spans="1:19" x14ac:dyDescent="0.2">
      <c r="A65" s="3">
        <v>44315</v>
      </c>
      <c r="B65" s="2" t="s">
        <v>22</v>
      </c>
      <c r="C65" s="3">
        <v>44316</v>
      </c>
      <c r="D65" s="2">
        <v>2213.3229980000001</v>
      </c>
      <c r="E65" s="2">
        <v>2376</v>
      </c>
      <c r="F65" s="2">
        <v>2380</v>
      </c>
      <c r="G65" s="2" t="s">
        <v>20</v>
      </c>
      <c r="H65" s="2" t="s">
        <v>21</v>
      </c>
      <c r="I65" s="3">
        <v>44343</v>
      </c>
      <c r="J65" s="2">
        <v>105.7</v>
      </c>
      <c r="K65" s="2">
        <v>105.7</v>
      </c>
      <c r="L65" s="2">
        <v>49.85</v>
      </c>
      <c r="M65" s="2">
        <v>56.1</v>
      </c>
      <c r="N65" s="2">
        <v>1242</v>
      </c>
      <c r="O65" s="2">
        <v>60900</v>
      </c>
    </row>
    <row r="66" spans="1:19" x14ac:dyDescent="0.2">
      <c r="A66" s="3">
        <v>44315</v>
      </c>
      <c r="B66" s="2" t="s">
        <v>19</v>
      </c>
      <c r="C66" s="3">
        <v>44314</v>
      </c>
      <c r="D66" s="2">
        <v>2262.9729000000002</v>
      </c>
      <c r="E66" s="2">
        <v>2150</v>
      </c>
      <c r="F66" s="2">
        <v>2140</v>
      </c>
      <c r="G66" s="2" t="s">
        <v>23</v>
      </c>
      <c r="H66" s="2" t="s">
        <v>24</v>
      </c>
      <c r="I66" s="3">
        <v>44343</v>
      </c>
      <c r="J66" s="2">
        <v>120.5</v>
      </c>
      <c r="K66" s="2">
        <v>120.5</v>
      </c>
      <c r="L66" s="2">
        <v>120.5</v>
      </c>
      <c r="M66" s="2">
        <v>120.5</v>
      </c>
      <c r="N66" s="2" t="s">
        <v>25</v>
      </c>
      <c r="O66" s="2" t="s">
        <v>25</v>
      </c>
      <c r="P66" s="2">
        <f t="shared" ref="P66" si="124">IFERROR(J66-J67,0)</f>
        <v>112.5</v>
      </c>
      <c r="Q66" s="2">
        <f t="shared" ref="Q66" si="125">IF(P66=0, 0, IFERROR(M66 - M67, 0))</f>
        <v>112.55</v>
      </c>
      <c r="R66" s="2">
        <f t="shared" ref="R66" si="126">IF(P66=0, 0, IFERROR(J66 - M67, 0))</f>
        <v>112.55</v>
      </c>
      <c r="S66" s="2">
        <f t="shared" ref="S66" si="127">IF(P66=0, 0, IFERROR(M66 - J67, 0))</f>
        <v>112.5</v>
      </c>
    </row>
    <row r="67" spans="1:19" x14ac:dyDescent="0.2">
      <c r="A67" s="3">
        <v>44315</v>
      </c>
      <c r="B67" s="2" t="s">
        <v>22</v>
      </c>
      <c r="C67" s="3">
        <v>44316</v>
      </c>
      <c r="D67" s="2">
        <v>2213.3229980000001</v>
      </c>
      <c r="E67" s="2">
        <v>2150</v>
      </c>
      <c r="F67" s="2">
        <v>2140</v>
      </c>
      <c r="G67" s="2" t="s">
        <v>23</v>
      </c>
      <c r="H67" s="2" t="s">
        <v>24</v>
      </c>
      <c r="I67" s="3">
        <v>44343</v>
      </c>
      <c r="J67" s="2">
        <v>8</v>
      </c>
      <c r="K67" s="2">
        <v>8.65</v>
      </c>
      <c r="L67" s="2">
        <v>7.75</v>
      </c>
      <c r="M67" s="2">
        <v>7.95</v>
      </c>
      <c r="N67" s="2">
        <v>8</v>
      </c>
      <c r="O67" s="2">
        <v>2100</v>
      </c>
    </row>
    <row r="68" spans="1:19" x14ac:dyDescent="0.2">
      <c r="A68" s="3">
        <v>44223</v>
      </c>
      <c r="B68" s="2" t="s">
        <v>19</v>
      </c>
      <c r="C68" s="3">
        <v>44221</v>
      </c>
      <c r="D68" s="2">
        <v>2256.4377439999998</v>
      </c>
      <c r="E68" s="2">
        <v>2369</v>
      </c>
      <c r="F68" s="2">
        <v>2380</v>
      </c>
      <c r="G68" s="2" t="s">
        <v>20</v>
      </c>
      <c r="H68" s="2" t="s">
        <v>21</v>
      </c>
      <c r="I68" s="3">
        <v>44252</v>
      </c>
      <c r="J68" s="2">
        <v>103.85</v>
      </c>
      <c r="K68" s="2">
        <v>103.85</v>
      </c>
      <c r="L68" s="2">
        <v>103.85</v>
      </c>
      <c r="M68" s="2">
        <v>103.85</v>
      </c>
      <c r="N68" s="2">
        <v>1</v>
      </c>
      <c r="O68" s="2">
        <v>2700</v>
      </c>
      <c r="P68" s="2">
        <f t="shared" ref="P68" si="128">IFERROR(J68-J69,0)</f>
        <v>21.849999999999994</v>
      </c>
      <c r="Q68" s="2">
        <f t="shared" ref="Q68" si="129">IF(P68=0, 0, IFERROR(M68 - M69, 0))</f>
        <v>59.999999999999993</v>
      </c>
      <c r="R68" s="2">
        <f t="shared" ref="R68" si="130">IF(P68=0, 0, IFERROR(J68 - M69, 0))</f>
        <v>59.999999999999993</v>
      </c>
      <c r="S68" s="2">
        <f t="shared" ref="S68" si="131">IF(P68=0, 0, IFERROR(M68 - J69, 0))</f>
        <v>21.849999999999994</v>
      </c>
    </row>
    <row r="69" spans="1:19" x14ac:dyDescent="0.2">
      <c r="A69" s="3">
        <v>44223</v>
      </c>
      <c r="B69" s="2" t="s">
        <v>22</v>
      </c>
      <c r="C69" s="3">
        <v>44224</v>
      </c>
      <c r="D69" s="2">
        <v>2163.1560060000002</v>
      </c>
      <c r="E69" s="2">
        <v>2369</v>
      </c>
      <c r="F69" s="2">
        <v>2380</v>
      </c>
      <c r="G69" s="2" t="s">
        <v>20</v>
      </c>
      <c r="H69" s="2" t="s">
        <v>21</v>
      </c>
      <c r="I69" s="3">
        <v>44252</v>
      </c>
      <c r="J69" s="2">
        <v>82</v>
      </c>
      <c r="K69" s="2">
        <v>100</v>
      </c>
      <c r="L69" s="2">
        <v>41.7</v>
      </c>
      <c r="M69" s="2">
        <v>43.85</v>
      </c>
      <c r="N69" s="2">
        <v>445</v>
      </c>
      <c r="O69" s="2">
        <v>29700</v>
      </c>
    </row>
    <row r="70" spans="1:19" x14ac:dyDescent="0.2">
      <c r="A70" s="3">
        <v>44223</v>
      </c>
      <c r="B70" s="2" t="s">
        <v>19</v>
      </c>
      <c r="C70" s="3">
        <v>44221</v>
      </c>
      <c r="D70" s="2">
        <v>2256.4377439999998</v>
      </c>
      <c r="E70" s="2">
        <v>2144</v>
      </c>
      <c r="F70" s="2">
        <v>2140</v>
      </c>
      <c r="G70" s="2" t="s">
        <v>23</v>
      </c>
      <c r="H70" s="2" t="s">
        <v>24</v>
      </c>
      <c r="I70" s="3">
        <v>44252</v>
      </c>
      <c r="J70" s="2">
        <v>135.1</v>
      </c>
      <c r="K70" s="2">
        <v>135.1</v>
      </c>
      <c r="L70" s="2">
        <v>135.1</v>
      </c>
      <c r="M70" s="2">
        <v>135.1</v>
      </c>
      <c r="N70" s="2" t="s">
        <v>25</v>
      </c>
      <c r="O70" s="2" t="s">
        <v>25</v>
      </c>
      <c r="P70" s="2">
        <f t="shared" ref="P70" si="132">IFERROR(J70-J71,0)</f>
        <v>0</v>
      </c>
      <c r="Q70" s="2">
        <f t="shared" ref="Q70" si="133">IF(P70=0, 0, IFERROR(M70 - M71, 0))</f>
        <v>0</v>
      </c>
      <c r="R70" s="2">
        <f t="shared" ref="R70" si="134">IF(P70=0, 0, IFERROR(J70 - M71, 0))</f>
        <v>0</v>
      </c>
      <c r="S70" s="2">
        <f t="shared" ref="S70" si="135">IF(P70=0, 0, IFERROR(M70 - J71, 0))</f>
        <v>0</v>
      </c>
    </row>
    <row r="71" spans="1:19" x14ac:dyDescent="0.2">
      <c r="A71" s="3">
        <v>44223</v>
      </c>
      <c r="B71" s="2" t="s">
        <v>22</v>
      </c>
      <c r="C71" s="3">
        <v>44224</v>
      </c>
      <c r="D71" s="2">
        <v>2163.1560060000002</v>
      </c>
      <c r="E71" s="2">
        <v>2144</v>
      </c>
      <c r="F71" s="2">
        <v>2140</v>
      </c>
      <c r="G71" s="2" t="s">
        <v>23</v>
      </c>
      <c r="H71" s="2" t="s">
        <v>24</v>
      </c>
      <c r="I71" s="3">
        <v>44252</v>
      </c>
      <c r="J71" s="2">
        <v>135.1</v>
      </c>
      <c r="K71" s="2">
        <v>135.1</v>
      </c>
      <c r="L71" s="2">
        <v>135.1</v>
      </c>
      <c r="M71" s="2">
        <v>135.1</v>
      </c>
      <c r="N71" s="2" t="s">
        <v>25</v>
      </c>
      <c r="O71" s="2" t="s">
        <v>25</v>
      </c>
    </row>
    <row r="72" spans="1:19" x14ac:dyDescent="0.2">
      <c r="A72" s="3">
        <v>44124</v>
      </c>
      <c r="B72" s="2" t="s">
        <v>19</v>
      </c>
      <c r="C72" s="3">
        <v>44123</v>
      </c>
      <c r="D72" s="2">
        <v>2034.6988530000001</v>
      </c>
      <c r="E72" s="2">
        <v>2136</v>
      </c>
      <c r="F72" s="2">
        <v>2140</v>
      </c>
      <c r="G72" s="2" t="s">
        <v>20</v>
      </c>
      <c r="H72" s="2" t="s">
        <v>21</v>
      </c>
      <c r="I72" s="3">
        <v>44133</v>
      </c>
      <c r="J72" s="2">
        <v>54.8</v>
      </c>
      <c r="K72" s="2">
        <v>68.45</v>
      </c>
      <c r="L72" s="2">
        <v>51.95</v>
      </c>
      <c r="M72" s="2">
        <v>65.349999999999994</v>
      </c>
      <c r="N72" s="2">
        <v>736</v>
      </c>
      <c r="O72" s="2">
        <v>86100</v>
      </c>
      <c r="P72" s="2">
        <f t="shared" ref="P72" si="136">IFERROR(J72-J73,0)</f>
        <v>-4.9000000000000057</v>
      </c>
      <c r="Q72" s="2">
        <f t="shared" ref="Q72" si="137">IF(P72=0, 0, IFERROR(M72 - M73, 0))</f>
        <v>30.999999999999993</v>
      </c>
      <c r="R72" s="2">
        <f t="shared" ref="R72" si="138">IF(P72=0, 0, IFERROR(J72 - M73, 0))</f>
        <v>20.449999999999996</v>
      </c>
      <c r="S72" s="2">
        <f t="shared" ref="S72" si="139">IF(P72=0, 0, IFERROR(M72 - J73, 0))</f>
        <v>5.6499999999999915</v>
      </c>
    </row>
    <row r="73" spans="1:19" x14ac:dyDescent="0.2">
      <c r="A73" s="3">
        <v>44124</v>
      </c>
      <c r="B73" s="2" t="s">
        <v>22</v>
      </c>
      <c r="C73" s="3">
        <v>44125</v>
      </c>
      <c r="D73" s="2">
        <v>2021.0115969999999</v>
      </c>
      <c r="E73" s="2">
        <v>2136</v>
      </c>
      <c r="F73" s="2">
        <v>2140</v>
      </c>
      <c r="G73" s="2" t="s">
        <v>20</v>
      </c>
      <c r="H73" s="2" t="s">
        <v>21</v>
      </c>
      <c r="I73" s="3">
        <v>44133</v>
      </c>
      <c r="J73" s="2">
        <v>59.7</v>
      </c>
      <c r="K73" s="2">
        <v>59.7</v>
      </c>
      <c r="L73" s="2">
        <v>22.6</v>
      </c>
      <c r="M73" s="2">
        <v>34.35</v>
      </c>
      <c r="N73" s="2">
        <v>1483</v>
      </c>
      <c r="O73" s="2">
        <v>100800</v>
      </c>
    </row>
    <row r="74" spans="1:19" x14ac:dyDescent="0.2">
      <c r="A74" s="3">
        <v>44124</v>
      </c>
      <c r="B74" s="2" t="s">
        <v>19</v>
      </c>
      <c r="C74" s="3">
        <v>44123</v>
      </c>
      <c r="D74" s="2">
        <v>2034.6988530000001</v>
      </c>
      <c r="E74" s="2">
        <v>1933</v>
      </c>
      <c r="F74" s="2">
        <v>1920</v>
      </c>
      <c r="G74" s="2" t="s">
        <v>23</v>
      </c>
      <c r="H74" s="2" t="s">
        <v>24</v>
      </c>
      <c r="I74" s="3">
        <v>44133</v>
      </c>
      <c r="J74" s="2">
        <v>2.95</v>
      </c>
      <c r="K74" s="2">
        <v>2.95</v>
      </c>
      <c r="L74" s="2">
        <v>2</v>
      </c>
      <c r="M74" s="2">
        <v>2</v>
      </c>
      <c r="N74" s="2">
        <v>4</v>
      </c>
      <c r="O74" s="2">
        <v>6900</v>
      </c>
      <c r="P74" s="2">
        <f t="shared" ref="P74" si="140">IFERROR(J74-J75,0)</f>
        <v>1.1500000000000001</v>
      </c>
      <c r="Q74" s="2">
        <f t="shared" ref="Q74" si="141">IF(P74=0, 0, IFERROR(M74 - M75, 0))</f>
        <v>-0.20000000000000018</v>
      </c>
      <c r="R74" s="2">
        <f t="shared" ref="R74" si="142">IF(P74=0, 0, IFERROR(J74 - M75, 0))</f>
        <v>0.75</v>
      </c>
      <c r="S74" s="2">
        <f t="shared" ref="S74" si="143">IF(P74=0, 0, IFERROR(M74 - J75, 0))</f>
        <v>0.19999999999999996</v>
      </c>
    </row>
    <row r="75" spans="1:19" x14ac:dyDescent="0.2">
      <c r="A75" s="3">
        <v>44124</v>
      </c>
      <c r="B75" s="2" t="s">
        <v>22</v>
      </c>
      <c r="C75" s="3">
        <v>44125</v>
      </c>
      <c r="D75" s="2">
        <v>2021.0115969999999</v>
      </c>
      <c r="E75" s="2">
        <v>1933</v>
      </c>
      <c r="F75" s="2">
        <v>1920</v>
      </c>
      <c r="G75" s="2" t="s">
        <v>23</v>
      </c>
      <c r="H75" s="2" t="s">
        <v>24</v>
      </c>
      <c r="I75" s="3">
        <v>44133</v>
      </c>
      <c r="J75" s="2">
        <v>1.8</v>
      </c>
      <c r="K75" s="2">
        <v>3.35</v>
      </c>
      <c r="L75" s="2">
        <v>1.8</v>
      </c>
      <c r="M75" s="2">
        <v>2.2000000000000002</v>
      </c>
      <c r="N75" s="2">
        <v>8</v>
      </c>
      <c r="O75" s="2">
        <v>7200</v>
      </c>
    </row>
    <row r="76" spans="1:19" x14ac:dyDescent="0.2">
      <c r="A76" s="3">
        <v>44033</v>
      </c>
      <c r="B76" s="2" t="s">
        <v>19</v>
      </c>
      <c r="C76" s="3">
        <v>44032</v>
      </c>
      <c r="D76" s="2">
        <v>2168.5134280000002</v>
      </c>
      <c r="E76" s="2">
        <v>2277</v>
      </c>
      <c r="F76" s="2">
        <v>2280</v>
      </c>
      <c r="G76" s="2" t="s">
        <v>20</v>
      </c>
      <c r="H76" s="2" t="s">
        <v>21</v>
      </c>
      <c r="I76" s="3">
        <v>44042</v>
      </c>
      <c r="J76" s="2">
        <v>87.95</v>
      </c>
      <c r="K76" s="2">
        <v>93.6</v>
      </c>
      <c r="L76" s="2">
        <v>72</v>
      </c>
      <c r="M76" s="2">
        <v>87.85</v>
      </c>
      <c r="N76" s="2">
        <v>131</v>
      </c>
      <c r="O76" s="2">
        <v>46200</v>
      </c>
      <c r="P76" s="2">
        <f t="shared" ref="P76" si="144">IFERROR(J76-J77,0)</f>
        <v>7.4500000000000028</v>
      </c>
      <c r="Q76" s="2">
        <f t="shared" ref="Q76" si="145">IF(P76=0, 0, IFERROR(M76 - M77, 0))</f>
        <v>56.249999999999993</v>
      </c>
      <c r="R76" s="2">
        <f t="shared" ref="R76" si="146">IF(P76=0, 0, IFERROR(J76 - M77, 0))</f>
        <v>56.35</v>
      </c>
      <c r="S76" s="2">
        <f t="shared" ref="S76" si="147">IF(P76=0, 0, IFERROR(M76 - J77, 0))</f>
        <v>7.3499999999999943</v>
      </c>
    </row>
    <row r="77" spans="1:19" x14ac:dyDescent="0.2">
      <c r="A77" s="3">
        <v>44033</v>
      </c>
      <c r="B77" s="2" t="s">
        <v>22</v>
      </c>
      <c r="C77" s="3">
        <v>44034</v>
      </c>
      <c r="D77" s="2">
        <v>2091.8090820000002</v>
      </c>
      <c r="E77" s="2">
        <v>2277</v>
      </c>
      <c r="F77" s="2">
        <v>2280</v>
      </c>
      <c r="G77" s="2" t="s">
        <v>20</v>
      </c>
      <c r="H77" s="2" t="s">
        <v>21</v>
      </c>
      <c r="I77" s="3">
        <v>44042</v>
      </c>
      <c r="J77" s="2">
        <v>80.5</v>
      </c>
      <c r="K77" s="2">
        <v>81</v>
      </c>
      <c r="L77" s="2">
        <v>29.5</v>
      </c>
      <c r="M77" s="2">
        <v>31.6</v>
      </c>
      <c r="N77" s="2">
        <v>2322</v>
      </c>
      <c r="O77" s="2">
        <v>169500</v>
      </c>
    </row>
    <row r="78" spans="1:19" x14ac:dyDescent="0.2">
      <c r="A78" s="3">
        <v>44033</v>
      </c>
      <c r="B78" s="2" t="s">
        <v>19</v>
      </c>
      <c r="C78" s="3">
        <v>44032</v>
      </c>
      <c r="D78" s="2">
        <v>2168.5134280000002</v>
      </c>
      <c r="E78" s="2">
        <v>2060</v>
      </c>
      <c r="F78" s="2">
        <v>2060</v>
      </c>
      <c r="G78" s="2" t="s">
        <v>23</v>
      </c>
      <c r="H78" s="2" t="s">
        <v>24</v>
      </c>
      <c r="I78" s="3">
        <v>44042</v>
      </c>
      <c r="J78" s="2">
        <v>4</v>
      </c>
      <c r="K78" s="2">
        <v>4.5</v>
      </c>
      <c r="L78" s="2">
        <v>3</v>
      </c>
      <c r="M78" s="2">
        <v>3.5</v>
      </c>
      <c r="N78" s="2">
        <v>105</v>
      </c>
      <c r="O78" s="2">
        <v>47100</v>
      </c>
      <c r="P78" s="2">
        <f t="shared" ref="P78" si="148">IFERROR(J78-J79,0)</f>
        <v>1.4500000000000002</v>
      </c>
      <c r="Q78" s="2">
        <f t="shared" ref="Q78" si="149">IF(P78=0, 0, IFERROR(M78 - M79, 0))</f>
        <v>-1.0999999999999996</v>
      </c>
      <c r="R78" s="2">
        <f t="shared" ref="R78" si="150">IF(P78=0, 0, IFERROR(J78 - M79, 0))</f>
        <v>-0.59999999999999964</v>
      </c>
      <c r="S78" s="2">
        <f t="shared" ref="S78" si="151">IF(P78=0, 0, IFERROR(M78 - J79, 0))</f>
        <v>0.95000000000000018</v>
      </c>
    </row>
    <row r="79" spans="1:19" x14ac:dyDescent="0.2">
      <c r="A79" s="3">
        <v>44033</v>
      </c>
      <c r="B79" s="2" t="s">
        <v>22</v>
      </c>
      <c r="C79" s="3">
        <v>44034</v>
      </c>
      <c r="D79" s="2">
        <v>2091.8090820000002</v>
      </c>
      <c r="E79" s="2">
        <v>2060</v>
      </c>
      <c r="F79" s="2">
        <v>2060</v>
      </c>
      <c r="G79" s="2" t="s">
        <v>23</v>
      </c>
      <c r="H79" s="2" t="s">
        <v>24</v>
      </c>
      <c r="I79" s="3">
        <v>44042</v>
      </c>
      <c r="J79" s="2">
        <v>2.5499999999999998</v>
      </c>
      <c r="K79" s="2">
        <v>5.2</v>
      </c>
      <c r="L79" s="2">
        <v>2.25</v>
      </c>
      <c r="M79" s="2">
        <v>4.5999999999999996</v>
      </c>
      <c r="N79" s="2">
        <v>212</v>
      </c>
      <c r="O79" s="2">
        <v>48300</v>
      </c>
    </row>
    <row r="80" spans="1:19" x14ac:dyDescent="0.2">
      <c r="A80" s="3">
        <v>43951</v>
      </c>
      <c r="B80" s="2" t="s">
        <v>19</v>
      </c>
      <c r="C80" s="3">
        <v>43950</v>
      </c>
      <c r="D80" s="2">
        <v>2062.1530760000001</v>
      </c>
      <c r="E80" s="2">
        <v>2165</v>
      </c>
      <c r="F80" s="2">
        <v>2180</v>
      </c>
      <c r="G80" s="2" t="s">
        <v>20</v>
      </c>
      <c r="H80" s="2" t="s">
        <v>21</v>
      </c>
      <c r="I80" s="3">
        <v>43979</v>
      </c>
      <c r="J80" s="2">
        <v>191.1</v>
      </c>
      <c r="K80" s="2">
        <v>191.1</v>
      </c>
      <c r="L80" s="2">
        <v>191.1</v>
      </c>
      <c r="M80" s="2">
        <v>191.1</v>
      </c>
      <c r="N80" s="2" t="s">
        <v>25</v>
      </c>
      <c r="O80" s="2" t="s">
        <v>25</v>
      </c>
      <c r="P80" s="2">
        <f t="shared" ref="P80" si="152">IFERROR(J80-J81,0)</f>
        <v>92.6</v>
      </c>
      <c r="Q80" s="2">
        <f t="shared" ref="Q80" si="153">IF(P80=0, 0, IFERROR(M80 - M81, 0))</f>
        <v>116.35</v>
      </c>
      <c r="R80" s="2">
        <f t="shared" ref="R80" si="154">IF(P80=0, 0, IFERROR(J80 - M81, 0))</f>
        <v>116.35</v>
      </c>
      <c r="S80" s="2">
        <f t="shared" ref="S80" si="155">IF(P80=0, 0, IFERROR(M80 - J81, 0))</f>
        <v>92.6</v>
      </c>
    </row>
    <row r="81" spans="1:19" x14ac:dyDescent="0.2">
      <c r="A81" s="3">
        <v>43951</v>
      </c>
      <c r="B81" s="2" t="s">
        <v>22</v>
      </c>
      <c r="C81" s="3">
        <v>43955</v>
      </c>
      <c r="D81" s="2">
        <v>1924.3829350000001</v>
      </c>
      <c r="E81" s="2">
        <v>2165</v>
      </c>
      <c r="F81" s="2">
        <v>2180</v>
      </c>
      <c r="G81" s="2" t="s">
        <v>20</v>
      </c>
      <c r="H81" s="2" t="s">
        <v>21</v>
      </c>
      <c r="I81" s="3">
        <v>43979</v>
      </c>
      <c r="J81" s="2">
        <v>98.5</v>
      </c>
      <c r="K81" s="2">
        <v>110</v>
      </c>
      <c r="L81" s="2">
        <v>69.349999999999994</v>
      </c>
      <c r="M81" s="2">
        <v>74.75</v>
      </c>
      <c r="N81" s="2">
        <v>1045</v>
      </c>
      <c r="O81" s="2">
        <v>25800</v>
      </c>
    </row>
    <row r="82" spans="1:19" x14ac:dyDescent="0.2">
      <c r="A82" s="3">
        <v>43951</v>
      </c>
      <c r="B82" s="2" t="s">
        <v>19</v>
      </c>
      <c r="C82" s="3">
        <v>43950</v>
      </c>
      <c r="D82" s="2">
        <v>2062.1530760000001</v>
      </c>
      <c r="E82" s="2">
        <v>1959</v>
      </c>
      <c r="F82" s="2">
        <v>1940</v>
      </c>
      <c r="G82" s="2" t="s">
        <v>23</v>
      </c>
      <c r="H82" s="2" t="s">
        <v>24</v>
      </c>
      <c r="I82" s="3">
        <v>43979</v>
      </c>
      <c r="J82" s="2">
        <v>21.3</v>
      </c>
      <c r="K82" s="2">
        <v>21.3</v>
      </c>
      <c r="L82" s="2">
        <v>21.3</v>
      </c>
      <c r="M82" s="2">
        <v>21.3</v>
      </c>
      <c r="N82" s="2" t="s">
        <v>25</v>
      </c>
      <c r="O82" s="2" t="s">
        <v>25</v>
      </c>
      <c r="P82" s="2">
        <f t="shared" ref="P82" si="156">IFERROR(J82-J83,0)</f>
        <v>0</v>
      </c>
      <c r="Q82" s="2">
        <f t="shared" ref="Q82" si="157">IF(P82=0, 0, IFERROR(M82 - M83, 0))</f>
        <v>0</v>
      </c>
      <c r="R82" s="2">
        <f t="shared" ref="R82" si="158">IF(P82=0, 0, IFERROR(J82 - M83, 0))</f>
        <v>0</v>
      </c>
      <c r="S82" s="2">
        <f t="shared" ref="S82" si="159">IF(P82=0, 0, IFERROR(M82 - J83, 0))</f>
        <v>0</v>
      </c>
    </row>
    <row r="83" spans="1:19" x14ac:dyDescent="0.2">
      <c r="A83" s="3">
        <v>43951</v>
      </c>
      <c r="B83" s="2" t="s">
        <v>22</v>
      </c>
      <c r="C83" s="3">
        <v>43955</v>
      </c>
      <c r="D83" s="2">
        <v>1924.3829350000001</v>
      </c>
      <c r="E83" s="2">
        <v>1959</v>
      </c>
      <c r="F83" s="2">
        <v>1940</v>
      </c>
      <c r="G83" s="2" t="s">
        <v>23</v>
      </c>
      <c r="H83" s="2" t="s">
        <v>24</v>
      </c>
      <c r="I83" s="3">
        <v>43979</v>
      </c>
      <c r="J83" s="2">
        <v>21.3</v>
      </c>
      <c r="K83" s="2">
        <v>21.3</v>
      </c>
      <c r="L83" s="2">
        <v>21.3</v>
      </c>
      <c r="M83" s="2">
        <v>21.3</v>
      </c>
      <c r="N83" s="2" t="s">
        <v>25</v>
      </c>
      <c r="O83" s="2" t="s">
        <v>25</v>
      </c>
    </row>
    <row r="84" spans="1:19" x14ac:dyDescent="0.2">
      <c r="A84" s="3">
        <v>43861</v>
      </c>
      <c r="B84" s="2" t="s">
        <v>19</v>
      </c>
      <c r="C84" s="3">
        <v>43860</v>
      </c>
      <c r="D84" s="2">
        <v>1901.6988530000001</v>
      </c>
      <c r="E84" s="2">
        <v>1997</v>
      </c>
      <c r="F84" s="2">
        <v>2000</v>
      </c>
      <c r="G84" s="2" t="s">
        <v>20</v>
      </c>
      <c r="H84" s="2" t="s">
        <v>21</v>
      </c>
      <c r="I84" s="3">
        <v>43888</v>
      </c>
      <c r="J84" s="2">
        <v>103.55</v>
      </c>
      <c r="K84" s="2">
        <v>103.55</v>
      </c>
      <c r="L84" s="2">
        <v>95</v>
      </c>
      <c r="M84" s="2">
        <v>97</v>
      </c>
      <c r="N84" s="2">
        <v>11</v>
      </c>
      <c r="O84" s="2">
        <v>16200</v>
      </c>
      <c r="P84" s="2">
        <f t="shared" ref="P84" si="160">IFERROR(J84-J85,0)</f>
        <v>-25.200000000000003</v>
      </c>
      <c r="Q84" s="2">
        <f t="shared" ref="Q84" si="161">IF(P84=0, 0, IFERROR(M84 - M85, 0))</f>
        <v>-89.300000000000011</v>
      </c>
      <c r="R84" s="2">
        <f t="shared" ref="R84" si="162">IF(P84=0, 0, IFERROR(J84 - M85, 0))</f>
        <v>-82.750000000000014</v>
      </c>
      <c r="S84" s="2">
        <f t="shared" ref="S84" si="163">IF(P84=0, 0, IFERROR(M84 - J85, 0))</f>
        <v>-31.75</v>
      </c>
    </row>
    <row r="85" spans="1:19" x14ac:dyDescent="0.2">
      <c r="A85" s="3">
        <v>43861</v>
      </c>
      <c r="B85" s="2" t="s">
        <v>22</v>
      </c>
      <c r="C85" s="3">
        <v>43864</v>
      </c>
      <c r="D85" s="2">
        <v>2013.3648679999999</v>
      </c>
      <c r="E85" s="2">
        <v>1997</v>
      </c>
      <c r="F85" s="2">
        <v>2000</v>
      </c>
      <c r="G85" s="2" t="s">
        <v>20</v>
      </c>
      <c r="H85" s="2" t="s">
        <v>21</v>
      </c>
      <c r="I85" s="3">
        <v>43888</v>
      </c>
      <c r="J85" s="2">
        <v>128.75</v>
      </c>
      <c r="K85" s="2">
        <v>201</v>
      </c>
      <c r="L85" s="2">
        <v>128.75</v>
      </c>
      <c r="M85" s="2">
        <v>186.3</v>
      </c>
      <c r="N85" s="2">
        <v>19</v>
      </c>
      <c r="O85" s="2">
        <v>15000</v>
      </c>
    </row>
    <row r="86" spans="1:19" x14ac:dyDescent="0.2">
      <c r="A86" s="3">
        <v>43861</v>
      </c>
      <c r="B86" s="2" t="s">
        <v>19</v>
      </c>
      <c r="C86" s="3">
        <v>43860</v>
      </c>
      <c r="D86" s="2">
        <v>1901.6988530000001</v>
      </c>
      <c r="E86" s="2">
        <v>1807</v>
      </c>
      <c r="F86" s="2">
        <v>1800</v>
      </c>
      <c r="G86" s="2" t="s">
        <v>23</v>
      </c>
      <c r="H86" s="2" t="s">
        <v>24</v>
      </c>
      <c r="I86" s="3">
        <v>43888</v>
      </c>
      <c r="J86" s="2">
        <v>3</v>
      </c>
      <c r="K86" s="2">
        <v>3</v>
      </c>
      <c r="L86" s="2">
        <v>3</v>
      </c>
      <c r="M86" s="2">
        <v>3</v>
      </c>
      <c r="N86" s="2">
        <v>1</v>
      </c>
      <c r="O86" s="2">
        <v>2100</v>
      </c>
      <c r="P86" s="2">
        <f t="shared" ref="P86" si="164">IFERROR(J86-J87,0)</f>
        <v>1.8</v>
      </c>
      <c r="Q86" s="2">
        <f t="shared" ref="Q86" si="165">IF(P86=0, 0, IFERROR(M86 - M87, 0))</f>
        <v>1.2</v>
      </c>
      <c r="R86" s="2">
        <f t="shared" ref="R86" si="166">IF(P86=0, 0, IFERROR(J86 - M87, 0))</f>
        <v>1.2</v>
      </c>
      <c r="S86" s="2">
        <f t="shared" ref="S86" si="167">IF(P86=0, 0, IFERROR(M86 - J87, 0))</f>
        <v>1.8</v>
      </c>
    </row>
    <row r="87" spans="1:19" x14ac:dyDescent="0.2">
      <c r="A87" s="3">
        <v>43861</v>
      </c>
      <c r="B87" s="2" t="s">
        <v>22</v>
      </c>
      <c r="C87" s="3">
        <v>43864</v>
      </c>
      <c r="D87" s="2">
        <v>2013.3648679999999</v>
      </c>
      <c r="E87" s="2">
        <v>1807</v>
      </c>
      <c r="F87" s="2">
        <v>1800</v>
      </c>
      <c r="G87" s="2" t="s">
        <v>23</v>
      </c>
      <c r="H87" s="2" t="s">
        <v>24</v>
      </c>
      <c r="I87" s="3">
        <v>43888</v>
      </c>
      <c r="J87" s="2">
        <v>1.2</v>
      </c>
      <c r="K87" s="2">
        <v>1.9</v>
      </c>
      <c r="L87" s="2">
        <v>1.2</v>
      </c>
      <c r="M87" s="2">
        <v>1.8</v>
      </c>
      <c r="N87" s="2">
        <v>17</v>
      </c>
      <c r="O87" s="2">
        <v>6300</v>
      </c>
    </row>
    <row r="88" spans="1:19" x14ac:dyDescent="0.2">
      <c r="A88" s="3">
        <v>43752</v>
      </c>
      <c r="B88" s="2" t="s">
        <v>19</v>
      </c>
      <c r="C88" s="3">
        <v>43749</v>
      </c>
      <c r="D88" s="2">
        <v>1842.7326660000001</v>
      </c>
      <c r="E88" s="2">
        <v>1935</v>
      </c>
      <c r="F88" s="2">
        <v>1940</v>
      </c>
      <c r="G88" s="2" t="s">
        <v>20</v>
      </c>
      <c r="H88" s="2" t="s">
        <v>21</v>
      </c>
      <c r="I88" s="3">
        <v>43769</v>
      </c>
      <c r="J88" s="2">
        <v>74.7</v>
      </c>
      <c r="K88" s="2">
        <v>92</v>
      </c>
      <c r="L88" s="2">
        <v>72.2</v>
      </c>
      <c r="M88" s="2">
        <v>85.25</v>
      </c>
      <c r="N88" s="2">
        <v>37</v>
      </c>
      <c r="O88" s="2">
        <v>20400</v>
      </c>
      <c r="P88" s="2">
        <f t="shared" ref="P88" si="168">IFERROR(J88-J89,0)</f>
        <v>-35.299999999999997</v>
      </c>
      <c r="Q88" s="2">
        <f t="shared" ref="Q88" si="169">IF(P88=0, 0, IFERROR(M88 - M89, 0))</f>
        <v>-37.099999999999994</v>
      </c>
      <c r="R88" s="2">
        <f t="shared" ref="R88" si="170">IF(P88=0, 0, IFERROR(J88 - M89, 0))</f>
        <v>-47.649999999999991</v>
      </c>
      <c r="S88" s="2">
        <f t="shared" ref="S88" si="171">IF(P88=0, 0, IFERROR(M88 - J89, 0))</f>
        <v>-24.75</v>
      </c>
    </row>
    <row r="89" spans="1:19" x14ac:dyDescent="0.2">
      <c r="A89" s="3">
        <v>43752</v>
      </c>
      <c r="B89" s="2" t="s">
        <v>22</v>
      </c>
      <c r="C89" s="3">
        <v>43753</v>
      </c>
      <c r="D89" s="2">
        <v>1897.6563719999999</v>
      </c>
      <c r="E89" s="2">
        <v>1935</v>
      </c>
      <c r="F89" s="2">
        <v>1940</v>
      </c>
      <c r="G89" s="2" t="s">
        <v>20</v>
      </c>
      <c r="H89" s="2" t="s">
        <v>21</v>
      </c>
      <c r="I89" s="3">
        <v>43769</v>
      </c>
      <c r="J89" s="2">
        <v>110</v>
      </c>
      <c r="K89" s="2">
        <v>127.8</v>
      </c>
      <c r="L89" s="2">
        <v>92.3</v>
      </c>
      <c r="M89" s="2">
        <v>122.35</v>
      </c>
      <c r="N89" s="2">
        <v>30</v>
      </c>
      <c r="O89" s="2">
        <v>17100</v>
      </c>
    </row>
    <row r="90" spans="1:19" x14ac:dyDescent="0.2">
      <c r="A90" s="3">
        <v>43752</v>
      </c>
      <c r="B90" s="2" t="s">
        <v>19</v>
      </c>
      <c r="C90" s="3">
        <v>43749</v>
      </c>
      <c r="D90" s="2">
        <v>1842.7326660000001</v>
      </c>
      <c r="E90" s="2">
        <v>1751</v>
      </c>
      <c r="F90" s="2">
        <v>1740</v>
      </c>
      <c r="G90" s="2" t="s">
        <v>23</v>
      </c>
      <c r="H90" s="2" t="s">
        <v>24</v>
      </c>
      <c r="I90" s="3">
        <v>43769</v>
      </c>
      <c r="J90" s="2">
        <v>66.400000000000006</v>
      </c>
      <c r="K90" s="2">
        <v>66.400000000000006</v>
      </c>
      <c r="L90" s="2">
        <v>66.400000000000006</v>
      </c>
      <c r="M90" s="2">
        <v>66.400000000000006</v>
      </c>
      <c r="N90" s="2" t="s">
        <v>25</v>
      </c>
      <c r="O90" s="2" t="s">
        <v>25</v>
      </c>
      <c r="P90" s="2">
        <f t="shared" ref="P90" si="172">IFERROR(J90-J91,0)</f>
        <v>0</v>
      </c>
      <c r="Q90" s="2">
        <f t="shared" ref="Q90" si="173">IF(P90=0, 0, IFERROR(M90 - M91, 0))</f>
        <v>0</v>
      </c>
      <c r="R90" s="2">
        <f t="shared" ref="R90" si="174">IF(P90=0, 0, IFERROR(J90 - M91, 0))</f>
        <v>0</v>
      </c>
      <c r="S90" s="2">
        <f t="shared" ref="S90" si="175">IF(P90=0, 0, IFERROR(M90 - J91, 0))</f>
        <v>0</v>
      </c>
    </row>
    <row r="91" spans="1:19" x14ac:dyDescent="0.2">
      <c r="A91" s="3">
        <v>43752</v>
      </c>
      <c r="B91" s="2" t="s">
        <v>22</v>
      </c>
      <c r="C91" s="3">
        <v>43753</v>
      </c>
      <c r="D91" s="2">
        <v>1897.6563719999999</v>
      </c>
      <c r="E91" s="2">
        <v>1751</v>
      </c>
      <c r="F91" s="2">
        <v>1740</v>
      </c>
      <c r="G91" s="2" t="s">
        <v>23</v>
      </c>
      <c r="H91" s="2" t="s">
        <v>24</v>
      </c>
      <c r="I91" s="3">
        <v>43769</v>
      </c>
      <c r="J91" s="2">
        <v>66.400000000000006</v>
      </c>
      <c r="K91" s="2">
        <v>66.400000000000006</v>
      </c>
      <c r="L91" s="2">
        <v>66.400000000000006</v>
      </c>
      <c r="M91" s="2">
        <v>66.400000000000006</v>
      </c>
      <c r="N91" s="2" t="s">
        <v>25</v>
      </c>
      <c r="O91" s="2" t="s">
        <v>25</v>
      </c>
    </row>
    <row r="92" spans="1:19" x14ac:dyDescent="0.2">
      <c r="A92" s="3">
        <v>43669</v>
      </c>
      <c r="B92" s="2" t="s">
        <v>19</v>
      </c>
      <c r="C92" s="3">
        <v>43668</v>
      </c>
      <c r="D92" s="2">
        <v>1544.9486079999999</v>
      </c>
      <c r="E92" s="2">
        <v>1622</v>
      </c>
      <c r="F92" s="2">
        <v>1640</v>
      </c>
      <c r="G92" s="2" t="s">
        <v>20</v>
      </c>
      <c r="H92" s="2" t="s">
        <v>21</v>
      </c>
      <c r="I92" s="3">
        <v>43706</v>
      </c>
      <c r="J92" s="2">
        <v>187.6</v>
      </c>
      <c r="K92" s="2">
        <v>187.6</v>
      </c>
      <c r="L92" s="2">
        <v>187.6</v>
      </c>
      <c r="M92" s="2">
        <v>187.6</v>
      </c>
      <c r="N92" s="2" t="s">
        <v>25</v>
      </c>
      <c r="O92" s="2" t="s">
        <v>25</v>
      </c>
      <c r="P92" s="2">
        <f t="shared" ref="P92" si="176">IFERROR(J92-J93,0)</f>
        <v>0</v>
      </c>
      <c r="Q92" s="2">
        <f t="shared" ref="Q92" si="177">IF(P92=0, 0, IFERROR(M92 - M93, 0))</f>
        <v>0</v>
      </c>
      <c r="R92" s="2">
        <f t="shared" ref="R92" si="178">IF(P92=0, 0, IFERROR(J92 - M93, 0))</f>
        <v>0</v>
      </c>
      <c r="S92" s="2">
        <f t="shared" ref="S92" si="179">IF(P92=0, 0, IFERROR(M92 - J93, 0))</f>
        <v>0</v>
      </c>
    </row>
    <row r="93" spans="1:19" x14ac:dyDescent="0.2">
      <c r="A93" s="3">
        <v>43669</v>
      </c>
      <c r="B93" s="2" t="s">
        <v>22</v>
      </c>
      <c r="C93" s="3">
        <v>43670</v>
      </c>
      <c r="D93" s="2">
        <v>1589.025513</v>
      </c>
      <c r="E93" s="2">
        <v>1622</v>
      </c>
      <c r="F93" s="2">
        <v>1640</v>
      </c>
      <c r="G93" s="2" t="s">
        <v>20</v>
      </c>
      <c r="H93" s="2" t="s">
        <v>21</v>
      </c>
      <c r="I93" s="3">
        <v>43706</v>
      </c>
      <c r="J93" s="2">
        <v>187.6</v>
      </c>
      <c r="K93" s="2">
        <v>187.6</v>
      </c>
      <c r="L93" s="2">
        <v>187.6</v>
      </c>
      <c r="M93" s="2">
        <v>187.6</v>
      </c>
      <c r="N93" s="2" t="s">
        <v>25</v>
      </c>
      <c r="O93" s="2" t="s">
        <v>25</v>
      </c>
    </row>
    <row r="94" spans="1:19" x14ac:dyDescent="0.2">
      <c r="A94" s="3">
        <v>43669</v>
      </c>
      <c r="B94" s="2" t="s">
        <v>19</v>
      </c>
      <c r="C94" s="3">
        <v>43668</v>
      </c>
      <c r="D94" s="2">
        <v>1544.9486079999999</v>
      </c>
      <c r="E94" s="2">
        <v>1468</v>
      </c>
      <c r="F94" s="2">
        <v>1460</v>
      </c>
      <c r="G94" s="2" t="s">
        <v>23</v>
      </c>
      <c r="H94" s="2" t="s">
        <v>24</v>
      </c>
      <c r="I94" s="3">
        <v>43706</v>
      </c>
      <c r="J94" s="2">
        <v>1.05</v>
      </c>
      <c r="K94" s="2">
        <v>1.05</v>
      </c>
      <c r="L94" s="2">
        <v>1.05</v>
      </c>
      <c r="M94" s="2">
        <v>1.05</v>
      </c>
      <c r="N94" s="2" t="s">
        <v>25</v>
      </c>
      <c r="O94" s="2" t="s">
        <v>25</v>
      </c>
      <c r="P94" s="2">
        <f t="shared" ref="P94" si="180">IFERROR(J94-J95,0)</f>
        <v>0</v>
      </c>
      <c r="Q94" s="2">
        <f t="shared" ref="Q94" si="181">IF(P94=0, 0, IFERROR(M94 - M95, 0))</f>
        <v>0</v>
      </c>
      <c r="R94" s="2">
        <f t="shared" ref="R94" si="182">IF(P94=0, 0, IFERROR(J94 - M95, 0))</f>
        <v>0</v>
      </c>
      <c r="S94" s="2">
        <f t="shared" ref="S94" si="183">IF(P94=0, 0, IFERROR(M94 - J95, 0))</f>
        <v>0</v>
      </c>
    </row>
    <row r="95" spans="1:19" x14ac:dyDescent="0.2">
      <c r="A95" s="3">
        <v>43669</v>
      </c>
      <c r="B95" s="2" t="s">
        <v>22</v>
      </c>
      <c r="C95" s="3">
        <v>43670</v>
      </c>
      <c r="D95" s="2">
        <v>1589.025513</v>
      </c>
      <c r="E95" s="2">
        <v>1468</v>
      </c>
      <c r="F95" s="2">
        <v>1460</v>
      </c>
      <c r="G95" s="2" t="s">
        <v>23</v>
      </c>
      <c r="H95" s="2" t="s">
        <v>24</v>
      </c>
      <c r="I95" s="3">
        <v>43706</v>
      </c>
      <c r="J95" s="2">
        <v>1.05</v>
      </c>
      <c r="K95" s="2">
        <v>1.05</v>
      </c>
      <c r="L95" s="2">
        <v>1.05</v>
      </c>
      <c r="M95" s="2">
        <v>1.05</v>
      </c>
      <c r="N95" s="2" t="s">
        <v>25</v>
      </c>
      <c r="O95" s="2" t="s">
        <v>25</v>
      </c>
    </row>
    <row r="96" spans="1:19" x14ac:dyDescent="0.2">
      <c r="A96" s="3">
        <v>43588</v>
      </c>
      <c r="B96" s="2" t="s">
        <v>19</v>
      </c>
      <c r="C96" s="3">
        <v>43587</v>
      </c>
      <c r="D96" s="2">
        <v>1572.96875</v>
      </c>
      <c r="E96" s="2">
        <v>1652</v>
      </c>
      <c r="F96" s="2">
        <v>1660</v>
      </c>
      <c r="G96" s="2" t="s">
        <v>20</v>
      </c>
      <c r="H96" s="2" t="s">
        <v>21</v>
      </c>
      <c r="I96" s="3">
        <v>43615</v>
      </c>
      <c r="J96" s="2">
        <v>106</v>
      </c>
      <c r="K96" s="2">
        <v>106</v>
      </c>
      <c r="L96" s="2">
        <v>106</v>
      </c>
      <c r="M96" s="2">
        <v>106</v>
      </c>
      <c r="N96" s="2" t="s">
        <v>25</v>
      </c>
      <c r="O96" s="2">
        <v>1200</v>
      </c>
      <c r="P96" s="2">
        <f t="shared" ref="P96" si="184">IFERROR(J96-J97,0)</f>
        <v>40</v>
      </c>
      <c r="Q96" s="2">
        <f t="shared" ref="Q96" si="185">IF(P96=0, 0, IFERROR(M96 - M97, 0))</f>
        <v>47.9</v>
      </c>
      <c r="R96" s="2">
        <f t="shared" ref="R96" si="186">IF(P96=0, 0, IFERROR(J96 - M97, 0))</f>
        <v>47.9</v>
      </c>
      <c r="S96" s="2">
        <f t="shared" ref="S96" si="187">IF(P96=0, 0, IFERROR(M96 - J97, 0))</f>
        <v>40</v>
      </c>
    </row>
    <row r="97" spans="1:19" x14ac:dyDescent="0.2">
      <c r="A97" s="3">
        <v>43588</v>
      </c>
      <c r="B97" s="2" t="s">
        <v>22</v>
      </c>
      <c r="C97" s="3">
        <v>43591</v>
      </c>
      <c r="D97" s="2">
        <v>1523.093384</v>
      </c>
      <c r="E97" s="2">
        <v>1652</v>
      </c>
      <c r="F97" s="2">
        <v>1660</v>
      </c>
      <c r="G97" s="2" t="s">
        <v>20</v>
      </c>
      <c r="H97" s="2" t="s">
        <v>21</v>
      </c>
      <c r="I97" s="3">
        <v>43615</v>
      </c>
      <c r="J97" s="2">
        <v>66</v>
      </c>
      <c r="K97" s="2">
        <v>66</v>
      </c>
      <c r="L97" s="2">
        <v>51</v>
      </c>
      <c r="M97" s="2">
        <v>58.1</v>
      </c>
      <c r="N97" s="2">
        <v>189</v>
      </c>
      <c r="O97" s="2">
        <v>25800</v>
      </c>
    </row>
    <row r="98" spans="1:19" x14ac:dyDescent="0.2">
      <c r="A98" s="3">
        <v>43588</v>
      </c>
      <c r="B98" s="2" t="s">
        <v>19</v>
      </c>
      <c r="C98" s="3">
        <v>43587</v>
      </c>
      <c r="D98" s="2">
        <v>1572.96875</v>
      </c>
      <c r="E98" s="2">
        <v>1494</v>
      </c>
      <c r="F98" s="2">
        <v>1480</v>
      </c>
      <c r="G98" s="2" t="s">
        <v>23</v>
      </c>
      <c r="H98" s="2" t="s">
        <v>24</v>
      </c>
      <c r="I98" s="3">
        <v>43615</v>
      </c>
      <c r="J98" s="2">
        <v>1.55</v>
      </c>
      <c r="K98" s="2">
        <v>1.55</v>
      </c>
      <c r="L98" s="2">
        <v>1.55</v>
      </c>
      <c r="M98" s="2">
        <v>1.55</v>
      </c>
      <c r="N98" s="2" t="s">
        <v>25</v>
      </c>
      <c r="O98" s="2" t="s">
        <v>25</v>
      </c>
      <c r="P98" s="2">
        <f t="shared" ref="P98" si="188">IFERROR(J98-J99,0)</f>
        <v>-2.4500000000000002</v>
      </c>
      <c r="Q98" s="2">
        <f t="shared" ref="Q98" si="189">IF(P98=0, 0, IFERROR(M98 - M99, 0))</f>
        <v>-2.4500000000000002</v>
      </c>
      <c r="R98" s="2">
        <f t="shared" ref="R98" si="190">IF(P98=0, 0, IFERROR(J98 - M99, 0))</f>
        <v>-2.4500000000000002</v>
      </c>
      <c r="S98" s="2">
        <f t="shared" ref="S98" si="191">IF(P98=0, 0, IFERROR(M98 - J99, 0))</f>
        <v>-2.4500000000000002</v>
      </c>
    </row>
    <row r="99" spans="1:19" x14ac:dyDescent="0.2">
      <c r="A99" s="3">
        <v>43588</v>
      </c>
      <c r="B99" s="2" t="s">
        <v>22</v>
      </c>
      <c r="C99" s="3">
        <v>43591</v>
      </c>
      <c r="D99" s="2">
        <v>1523.093384</v>
      </c>
      <c r="E99" s="2">
        <v>1494</v>
      </c>
      <c r="F99" s="2">
        <v>1480</v>
      </c>
      <c r="G99" s="2" t="s">
        <v>23</v>
      </c>
      <c r="H99" s="2" t="s">
        <v>24</v>
      </c>
      <c r="I99" s="3">
        <v>43615</v>
      </c>
      <c r="J99" s="2">
        <v>4</v>
      </c>
      <c r="K99" s="2">
        <v>4</v>
      </c>
      <c r="L99" s="2">
        <v>4</v>
      </c>
      <c r="M99" s="2">
        <v>4</v>
      </c>
      <c r="N99" s="2">
        <v>1</v>
      </c>
      <c r="O99" s="2">
        <v>600</v>
      </c>
    </row>
    <row r="100" spans="1:19" x14ac:dyDescent="0.2">
      <c r="A100" s="3">
        <v>43482</v>
      </c>
      <c r="B100" s="2" t="s">
        <v>19</v>
      </c>
      <c r="C100" s="3">
        <v>43481</v>
      </c>
      <c r="D100" s="2">
        <v>1617.6879879999999</v>
      </c>
      <c r="E100" s="2">
        <v>1699</v>
      </c>
      <c r="F100" s="2">
        <v>1700</v>
      </c>
      <c r="G100" s="2" t="s">
        <v>20</v>
      </c>
      <c r="H100" s="2" t="s">
        <v>21</v>
      </c>
      <c r="I100" s="3">
        <v>43496</v>
      </c>
      <c r="J100" s="2">
        <v>95</v>
      </c>
      <c r="K100" s="2">
        <v>95</v>
      </c>
      <c r="L100" s="2">
        <v>95</v>
      </c>
      <c r="M100" s="2">
        <v>95</v>
      </c>
      <c r="N100" s="2">
        <v>1</v>
      </c>
      <c r="O100" s="2">
        <v>37200</v>
      </c>
      <c r="P100" s="2">
        <f t="shared" ref="P100" si="192">IFERROR(J100-J101,0)</f>
        <v>29</v>
      </c>
      <c r="Q100" s="2">
        <f t="shared" ref="Q100" si="193">IF(P100=0, 0, IFERROR(M100 - M101, 0))</f>
        <v>37.15</v>
      </c>
      <c r="R100" s="2">
        <f t="shared" ref="R100" si="194">IF(P100=0, 0, IFERROR(J100 - M101, 0))</f>
        <v>37.15</v>
      </c>
      <c r="S100" s="2">
        <f t="shared" ref="S100" si="195">IF(P100=0, 0, IFERROR(M100 - J101, 0))</f>
        <v>29</v>
      </c>
    </row>
    <row r="101" spans="1:19" x14ac:dyDescent="0.2">
      <c r="A101" s="3">
        <v>43482</v>
      </c>
      <c r="B101" s="2" t="s">
        <v>22</v>
      </c>
      <c r="C101" s="3">
        <v>43483</v>
      </c>
      <c r="D101" s="2">
        <v>1591.7235109999999</v>
      </c>
      <c r="E101" s="2">
        <v>1699</v>
      </c>
      <c r="F101" s="2">
        <v>1700</v>
      </c>
      <c r="G101" s="2" t="s">
        <v>20</v>
      </c>
      <c r="H101" s="2" t="s">
        <v>21</v>
      </c>
      <c r="I101" s="3">
        <v>43496</v>
      </c>
      <c r="J101" s="2">
        <v>66</v>
      </c>
      <c r="K101" s="2">
        <v>66</v>
      </c>
      <c r="L101" s="2">
        <v>51</v>
      </c>
      <c r="M101" s="2">
        <v>57.85</v>
      </c>
      <c r="N101" s="2">
        <v>20</v>
      </c>
      <c r="O101" s="2">
        <v>33600</v>
      </c>
    </row>
    <row r="102" spans="1:19" x14ac:dyDescent="0.2">
      <c r="A102" s="3">
        <v>43482</v>
      </c>
      <c r="B102" s="2" t="s">
        <v>19</v>
      </c>
      <c r="C102" s="3">
        <v>43481</v>
      </c>
      <c r="D102" s="2">
        <v>1617.6879879999999</v>
      </c>
      <c r="E102" s="2">
        <v>1537</v>
      </c>
      <c r="F102" s="2">
        <v>1520</v>
      </c>
      <c r="G102" s="2" t="s">
        <v>23</v>
      </c>
      <c r="H102" s="2" t="s">
        <v>24</v>
      </c>
      <c r="I102" s="3">
        <v>43496</v>
      </c>
      <c r="J102" s="2">
        <v>68.849999999999994</v>
      </c>
      <c r="K102" s="2">
        <v>68.849999999999994</v>
      </c>
      <c r="L102" s="2">
        <v>68.849999999999994</v>
      </c>
      <c r="M102" s="2">
        <v>68.849999999999994</v>
      </c>
      <c r="N102" s="2" t="s">
        <v>25</v>
      </c>
      <c r="O102" s="2" t="s">
        <v>25</v>
      </c>
      <c r="P102" s="2">
        <f t="shared" ref="P102" si="196">IFERROR(J102-J103,0)</f>
        <v>67.8</v>
      </c>
      <c r="Q102" s="2">
        <f t="shared" ref="Q102" si="197">IF(P102=0, 0, IFERROR(M102 - M103, 0))</f>
        <v>67.849999999999994</v>
      </c>
      <c r="R102" s="2">
        <f t="shared" ref="R102" si="198">IF(P102=0, 0, IFERROR(J102 - M103, 0))</f>
        <v>67.849999999999994</v>
      </c>
      <c r="S102" s="2">
        <f t="shared" ref="S102" si="199">IF(P102=0, 0, IFERROR(M102 - J103, 0))</f>
        <v>67.8</v>
      </c>
    </row>
    <row r="103" spans="1:19" x14ac:dyDescent="0.2">
      <c r="A103" s="3">
        <v>43482</v>
      </c>
      <c r="B103" s="2" t="s">
        <v>22</v>
      </c>
      <c r="C103" s="3">
        <v>43483</v>
      </c>
      <c r="D103" s="2">
        <v>1591.7235109999999</v>
      </c>
      <c r="E103" s="2">
        <v>1537</v>
      </c>
      <c r="F103" s="2">
        <v>1520</v>
      </c>
      <c r="G103" s="2" t="s">
        <v>23</v>
      </c>
      <c r="H103" s="2" t="s">
        <v>24</v>
      </c>
      <c r="I103" s="3">
        <v>43496</v>
      </c>
      <c r="J103" s="2">
        <v>1.05</v>
      </c>
      <c r="K103" s="2">
        <v>1.35</v>
      </c>
      <c r="L103" s="2">
        <v>1</v>
      </c>
      <c r="M103" s="2">
        <v>1</v>
      </c>
      <c r="N103" s="2">
        <v>12</v>
      </c>
      <c r="O103" s="2" t="s">
        <v>25</v>
      </c>
    </row>
    <row r="104" spans="1:19" x14ac:dyDescent="0.2">
      <c r="A104" s="3">
        <v>43385</v>
      </c>
      <c r="B104" s="2" t="s">
        <v>19</v>
      </c>
      <c r="C104" s="3">
        <v>43384</v>
      </c>
      <c r="D104" s="2">
        <v>1384.865601</v>
      </c>
      <c r="E104" s="2">
        <v>1454</v>
      </c>
      <c r="F104" s="2">
        <v>1460</v>
      </c>
      <c r="G104" s="2" t="s">
        <v>20</v>
      </c>
      <c r="H104" s="2" t="s">
        <v>21</v>
      </c>
      <c r="I104" s="3">
        <v>43398</v>
      </c>
      <c r="J104" s="2">
        <v>249.5</v>
      </c>
      <c r="K104" s="2">
        <v>249.5</v>
      </c>
      <c r="L104" s="2">
        <v>249.5</v>
      </c>
      <c r="M104" s="2">
        <v>249.5</v>
      </c>
      <c r="N104" s="2" t="s">
        <v>25</v>
      </c>
      <c r="O104" s="2" t="s">
        <v>25</v>
      </c>
      <c r="P104" s="2">
        <f t="shared" ref="P104" si="200">IFERROR(J104-J105,0)</f>
        <v>0</v>
      </c>
      <c r="Q104" s="2">
        <f t="shared" ref="Q104" si="201">IF(P104=0, 0, IFERROR(M104 - M105, 0))</f>
        <v>0</v>
      </c>
      <c r="R104" s="2">
        <f t="shared" ref="R104" si="202">IF(P104=0, 0, IFERROR(J104 - M105, 0))</f>
        <v>0</v>
      </c>
      <c r="S104" s="2">
        <f t="shared" ref="S104" si="203">IF(P104=0, 0, IFERROR(M104 - J105, 0))</f>
        <v>0</v>
      </c>
    </row>
    <row r="105" spans="1:19" x14ac:dyDescent="0.2">
      <c r="A105" s="3">
        <v>43385</v>
      </c>
      <c r="B105" s="2" t="s">
        <v>22</v>
      </c>
      <c r="C105" s="3">
        <v>43388</v>
      </c>
      <c r="D105" s="2">
        <v>1385.0473629999999</v>
      </c>
      <c r="E105" s="2">
        <v>1454</v>
      </c>
      <c r="F105" s="2">
        <v>1460</v>
      </c>
      <c r="G105" s="2" t="s">
        <v>20</v>
      </c>
      <c r="H105" s="2" t="s">
        <v>21</v>
      </c>
      <c r="I105" s="3">
        <v>43398</v>
      </c>
      <c r="J105" s="2">
        <v>249.5</v>
      </c>
      <c r="K105" s="2">
        <v>249.5</v>
      </c>
      <c r="L105" s="2">
        <v>249.5</v>
      </c>
      <c r="M105" s="2">
        <v>249.5</v>
      </c>
      <c r="N105" s="2" t="s">
        <v>25</v>
      </c>
      <c r="O105" s="2" t="s">
        <v>25</v>
      </c>
    </row>
    <row r="106" spans="1:19" x14ac:dyDescent="0.2">
      <c r="A106" s="3">
        <v>43385</v>
      </c>
      <c r="B106" s="2" t="s">
        <v>19</v>
      </c>
      <c r="C106" s="3">
        <v>43384</v>
      </c>
      <c r="D106" s="2">
        <v>1384.865601</v>
      </c>
      <c r="E106" s="2">
        <v>1316</v>
      </c>
      <c r="F106" s="2">
        <v>1300</v>
      </c>
      <c r="G106" s="2" t="s">
        <v>23</v>
      </c>
      <c r="H106" s="2" t="s">
        <v>24</v>
      </c>
      <c r="I106" s="3">
        <v>43398</v>
      </c>
      <c r="J106" s="2">
        <v>2</v>
      </c>
      <c r="K106" s="2">
        <v>4</v>
      </c>
      <c r="L106" s="2">
        <v>2</v>
      </c>
      <c r="M106" s="2">
        <v>3.4</v>
      </c>
      <c r="N106" s="2">
        <v>12</v>
      </c>
      <c r="O106" s="2">
        <v>21000</v>
      </c>
      <c r="P106" s="2">
        <f t="shared" ref="P106" si="204">IFERROR(J106-J107,0)</f>
        <v>-1</v>
      </c>
      <c r="Q106" s="2">
        <f t="shared" ref="Q106" si="205">IF(P106=0, 0, IFERROR(M106 - M107, 0))</f>
        <v>1.95</v>
      </c>
      <c r="R106" s="2">
        <f t="shared" ref="R106" si="206">IF(P106=0, 0, IFERROR(J106 - M107, 0))</f>
        <v>0.55000000000000004</v>
      </c>
      <c r="S106" s="2">
        <f t="shared" ref="S106" si="207">IF(P106=0, 0, IFERROR(M106 - J107, 0))</f>
        <v>0.39999999999999991</v>
      </c>
    </row>
    <row r="107" spans="1:19" x14ac:dyDescent="0.2">
      <c r="A107" s="3">
        <v>43385</v>
      </c>
      <c r="B107" s="2" t="s">
        <v>22</v>
      </c>
      <c r="C107" s="3">
        <v>43388</v>
      </c>
      <c r="D107" s="2">
        <v>1385.0473629999999</v>
      </c>
      <c r="E107" s="2">
        <v>1316</v>
      </c>
      <c r="F107" s="2">
        <v>1300</v>
      </c>
      <c r="G107" s="2" t="s">
        <v>23</v>
      </c>
      <c r="H107" s="2" t="s">
        <v>24</v>
      </c>
      <c r="I107" s="3">
        <v>43398</v>
      </c>
      <c r="J107" s="2">
        <v>3</v>
      </c>
      <c r="K107" s="2">
        <v>3</v>
      </c>
      <c r="L107" s="2">
        <v>1.25</v>
      </c>
      <c r="M107" s="2">
        <v>1.45</v>
      </c>
      <c r="N107" s="2">
        <v>82</v>
      </c>
      <c r="O107" s="2">
        <v>34200</v>
      </c>
    </row>
    <row r="108" spans="1:19" x14ac:dyDescent="0.2">
      <c r="A108" s="3">
        <v>43297</v>
      </c>
      <c r="B108" s="2" t="s">
        <v>19</v>
      </c>
      <c r="C108" s="3">
        <v>43294</v>
      </c>
      <c r="D108" s="2">
        <v>1581.3751219999999</v>
      </c>
      <c r="E108" s="2">
        <v>1660</v>
      </c>
      <c r="F108" s="2">
        <v>1660</v>
      </c>
      <c r="G108" s="2" t="s">
        <v>20</v>
      </c>
      <c r="H108" s="2" t="s">
        <v>21</v>
      </c>
      <c r="I108" s="3">
        <v>43307</v>
      </c>
      <c r="J108" s="2">
        <v>84</v>
      </c>
      <c r="K108" s="2">
        <v>91.5</v>
      </c>
      <c r="L108" s="2">
        <v>83.95</v>
      </c>
      <c r="M108" s="2">
        <v>91.5</v>
      </c>
      <c r="N108" s="2">
        <v>6</v>
      </c>
      <c r="O108" s="2">
        <v>63600</v>
      </c>
      <c r="P108" s="2">
        <f t="shared" ref="P108" si="208">IFERROR(J108-J109,0)</f>
        <v>-17</v>
      </c>
      <c r="Q108" s="2">
        <f t="shared" ref="Q108" si="209">IF(P108=0, 0, IFERROR(M108 - M109, 0))</f>
        <v>48.45</v>
      </c>
      <c r="R108" s="2">
        <f t="shared" ref="R108" si="210">IF(P108=0, 0, IFERROR(J108 - M109, 0))</f>
        <v>40.950000000000003</v>
      </c>
      <c r="S108" s="2">
        <f t="shared" ref="S108" si="211">IF(P108=0, 0, IFERROR(M108 - J109, 0))</f>
        <v>-9.5</v>
      </c>
    </row>
    <row r="109" spans="1:19" x14ac:dyDescent="0.2">
      <c r="A109" s="3">
        <v>43297</v>
      </c>
      <c r="B109" s="2" t="s">
        <v>22</v>
      </c>
      <c r="C109" s="3">
        <v>43298</v>
      </c>
      <c r="D109" s="2">
        <v>1526.0657960000001</v>
      </c>
      <c r="E109" s="2">
        <v>1660</v>
      </c>
      <c r="F109" s="2">
        <v>1660</v>
      </c>
      <c r="G109" s="2" t="s">
        <v>20</v>
      </c>
      <c r="H109" s="2" t="s">
        <v>21</v>
      </c>
      <c r="I109" s="3">
        <v>43307</v>
      </c>
      <c r="J109" s="2">
        <v>101</v>
      </c>
      <c r="K109" s="2">
        <v>105.95</v>
      </c>
      <c r="L109" s="2">
        <v>40.4</v>
      </c>
      <c r="M109" s="2">
        <v>43.05</v>
      </c>
      <c r="N109" s="2">
        <v>37</v>
      </c>
      <c r="O109" s="2">
        <v>52200</v>
      </c>
    </row>
    <row r="110" spans="1:19" x14ac:dyDescent="0.2">
      <c r="A110" s="3">
        <v>43297</v>
      </c>
      <c r="B110" s="2" t="s">
        <v>19</v>
      </c>
      <c r="C110" s="3">
        <v>43294</v>
      </c>
      <c r="D110" s="2">
        <v>1581.3751219999999</v>
      </c>
      <c r="E110" s="2">
        <v>1502</v>
      </c>
      <c r="F110" s="2">
        <v>1500</v>
      </c>
      <c r="G110" s="2" t="s">
        <v>23</v>
      </c>
      <c r="H110" s="2" t="s">
        <v>24</v>
      </c>
      <c r="I110" s="3">
        <v>43307</v>
      </c>
      <c r="J110" s="2">
        <v>1.25</v>
      </c>
      <c r="K110" s="2">
        <v>1.25</v>
      </c>
      <c r="L110" s="2">
        <v>1.25</v>
      </c>
      <c r="M110" s="2">
        <v>1.25</v>
      </c>
      <c r="N110" s="2">
        <v>1</v>
      </c>
      <c r="O110" s="2">
        <v>49800</v>
      </c>
      <c r="P110" s="2">
        <f t="shared" ref="P110" si="212">IFERROR(J110-J111,0)</f>
        <v>0.95</v>
      </c>
      <c r="Q110" s="2">
        <f t="shared" ref="Q110" si="213">IF(P110=0, 0, IFERROR(M110 - M111, 0))</f>
        <v>5.0000000000000044E-2</v>
      </c>
      <c r="R110" s="2">
        <f t="shared" ref="R110" si="214">IF(P110=0, 0, IFERROR(J110 - M111, 0))</f>
        <v>5.0000000000000044E-2</v>
      </c>
      <c r="S110" s="2">
        <f t="shared" ref="S110" si="215">IF(P110=0, 0, IFERROR(M110 - J111, 0))</f>
        <v>0.95</v>
      </c>
    </row>
    <row r="111" spans="1:19" x14ac:dyDescent="0.2">
      <c r="A111" s="3">
        <v>43297</v>
      </c>
      <c r="B111" s="2" t="s">
        <v>22</v>
      </c>
      <c r="C111" s="3">
        <v>43298</v>
      </c>
      <c r="D111" s="2">
        <v>1526.0657960000001</v>
      </c>
      <c r="E111" s="2">
        <v>1502</v>
      </c>
      <c r="F111" s="2">
        <v>1500</v>
      </c>
      <c r="G111" s="2" t="s">
        <v>23</v>
      </c>
      <c r="H111" s="2" t="s">
        <v>24</v>
      </c>
      <c r="I111" s="3">
        <v>43307</v>
      </c>
      <c r="J111" s="2">
        <v>0.3</v>
      </c>
      <c r="K111" s="2">
        <v>1.9</v>
      </c>
      <c r="L111" s="2">
        <v>0.3</v>
      </c>
      <c r="M111" s="2">
        <v>1.2</v>
      </c>
      <c r="N111" s="2">
        <v>29</v>
      </c>
      <c r="O111" s="2">
        <v>48600</v>
      </c>
    </row>
    <row r="112" spans="1:19" x14ac:dyDescent="0.2">
      <c r="A112" s="3">
        <v>43234</v>
      </c>
      <c r="B112" s="2" t="s">
        <v>19</v>
      </c>
      <c r="C112" s="3">
        <v>43231</v>
      </c>
      <c r="D112" s="2">
        <v>1354.680298</v>
      </c>
      <c r="E112" s="2">
        <v>1422</v>
      </c>
      <c r="F112" s="2">
        <v>1440</v>
      </c>
      <c r="G112" s="2" t="s">
        <v>20</v>
      </c>
      <c r="H112" s="2" t="s">
        <v>21</v>
      </c>
      <c r="I112" s="3">
        <v>43251</v>
      </c>
      <c r="J112" s="2">
        <v>70.05</v>
      </c>
      <c r="K112" s="2">
        <v>70.05</v>
      </c>
      <c r="L112" s="2">
        <v>70.05</v>
      </c>
      <c r="M112" s="2">
        <v>70.05</v>
      </c>
      <c r="N112" s="2">
        <v>1</v>
      </c>
      <c r="O112" s="2">
        <v>12600</v>
      </c>
      <c r="P112" s="2">
        <f t="shared" ref="P112" si="216">IFERROR(J112-J113,0)</f>
        <v>-21.950000000000003</v>
      </c>
      <c r="Q112" s="2">
        <f t="shared" ref="Q112" si="217">IF(P112=0, 0, IFERROR(M112 - M113, 0))</f>
        <v>-15.600000000000009</v>
      </c>
      <c r="R112" s="2">
        <f t="shared" ref="R112" si="218">IF(P112=0, 0, IFERROR(J112 - M113, 0))</f>
        <v>-15.600000000000009</v>
      </c>
      <c r="S112" s="2">
        <f t="shared" ref="S112" si="219">IF(P112=0, 0, IFERROR(M112 - J113, 0))</f>
        <v>-21.950000000000003</v>
      </c>
    </row>
    <row r="113" spans="1:19" x14ac:dyDescent="0.2">
      <c r="A113" s="3">
        <v>43234</v>
      </c>
      <c r="B113" s="2" t="s">
        <v>22</v>
      </c>
      <c r="C113" s="3">
        <v>43235</v>
      </c>
      <c r="D113" s="2">
        <v>1364.947754</v>
      </c>
      <c r="E113" s="2">
        <v>1422</v>
      </c>
      <c r="F113" s="2">
        <v>1440</v>
      </c>
      <c r="G113" s="2" t="s">
        <v>20</v>
      </c>
      <c r="H113" s="2" t="s">
        <v>21</v>
      </c>
      <c r="I113" s="3">
        <v>43251</v>
      </c>
      <c r="J113" s="2">
        <v>92</v>
      </c>
      <c r="K113" s="2">
        <v>92</v>
      </c>
      <c r="L113" s="2">
        <v>85.65</v>
      </c>
      <c r="M113" s="2">
        <v>85.65</v>
      </c>
      <c r="N113" s="2">
        <v>2</v>
      </c>
      <c r="O113" s="2">
        <v>10800</v>
      </c>
    </row>
    <row r="114" spans="1:19" x14ac:dyDescent="0.2">
      <c r="A114" s="3">
        <v>43234</v>
      </c>
      <c r="B114" s="2" t="s">
        <v>19</v>
      </c>
      <c r="C114" s="3">
        <v>43231</v>
      </c>
      <c r="D114" s="2">
        <v>1354.680298</v>
      </c>
      <c r="E114" s="2">
        <v>1287</v>
      </c>
      <c r="F114" s="2">
        <v>1280</v>
      </c>
      <c r="G114" s="2" t="s">
        <v>23</v>
      </c>
      <c r="H114" s="2" t="s">
        <v>24</v>
      </c>
      <c r="I114" s="3">
        <v>43251</v>
      </c>
      <c r="J114" s="2">
        <v>19.3</v>
      </c>
      <c r="K114" s="2">
        <v>19.3</v>
      </c>
      <c r="L114" s="2">
        <v>19.3</v>
      </c>
      <c r="M114" s="2">
        <v>19.3</v>
      </c>
      <c r="N114" s="2" t="s">
        <v>25</v>
      </c>
      <c r="O114" s="2" t="s">
        <v>25</v>
      </c>
      <c r="P114" s="2">
        <f t="shared" ref="P114" si="220">IFERROR(J114-J115,0)</f>
        <v>18.350000000000001</v>
      </c>
      <c r="Q114" s="2">
        <f t="shared" ref="Q114" si="221">IF(P114=0, 0, IFERROR(M114 - M115, 0))</f>
        <v>18.350000000000001</v>
      </c>
      <c r="R114" s="2">
        <f t="shared" ref="R114" si="222">IF(P114=0, 0, IFERROR(J114 - M115, 0))</f>
        <v>18.350000000000001</v>
      </c>
      <c r="S114" s="2">
        <f t="shared" ref="S114" si="223">IF(P114=0, 0, IFERROR(M114 - J115, 0))</f>
        <v>18.350000000000001</v>
      </c>
    </row>
    <row r="115" spans="1:19" x14ac:dyDescent="0.2">
      <c r="A115" s="3">
        <v>43234</v>
      </c>
      <c r="B115" s="2" t="s">
        <v>22</v>
      </c>
      <c r="C115" s="3">
        <v>43235</v>
      </c>
      <c r="D115" s="2">
        <v>1364.947754</v>
      </c>
      <c r="E115" s="2">
        <v>1287</v>
      </c>
      <c r="F115" s="2">
        <v>1280</v>
      </c>
      <c r="G115" s="2" t="s">
        <v>23</v>
      </c>
      <c r="H115" s="2" t="s">
        <v>24</v>
      </c>
      <c r="I115" s="3">
        <v>43251</v>
      </c>
      <c r="J115" s="2">
        <v>0.95</v>
      </c>
      <c r="K115" s="2">
        <v>0.95</v>
      </c>
      <c r="L115" s="2">
        <v>0.95</v>
      </c>
      <c r="M115" s="2">
        <v>0.95</v>
      </c>
      <c r="N115" s="2">
        <v>2</v>
      </c>
      <c r="O115" s="2">
        <v>1200</v>
      </c>
    </row>
    <row r="116" spans="1:19" x14ac:dyDescent="0.2">
      <c r="A116" s="3">
        <v>43117</v>
      </c>
      <c r="B116" s="2" t="s">
        <v>19</v>
      </c>
      <c r="C116" s="3">
        <v>43116</v>
      </c>
      <c r="D116" s="2">
        <v>1244.709961</v>
      </c>
      <c r="E116" s="2">
        <v>1307</v>
      </c>
      <c r="F116" s="2">
        <v>1320</v>
      </c>
      <c r="G116" s="2" t="s">
        <v>20</v>
      </c>
      <c r="H116" s="2" t="s">
        <v>21</v>
      </c>
      <c r="I116" s="3">
        <v>43125</v>
      </c>
      <c r="J116" s="2">
        <v>70.5</v>
      </c>
      <c r="K116" s="2">
        <v>70.5</v>
      </c>
      <c r="L116" s="2">
        <v>70.5</v>
      </c>
      <c r="M116" s="2">
        <v>70.5</v>
      </c>
      <c r="N116" s="2">
        <v>1</v>
      </c>
      <c r="O116" s="2">
        <v>16200</v>
      </c>
      <c r="P116" s="2">
        <f t="shared" ref="P116" si="224">IFERROR(J116-J117,0)</f>
        <v>-1</v>
      </c>
      <c r="Q116" s="2">
        <f t="shared" ref="Q116" si="225">IF(P116=0, 0, IFERROR(M116 - M117, 0))</f>
        <v>29.5</v>
      </c>
      <c r="R116" s="2">
        <f t="shared" ref="R116" si="226">IF(P116=0, 0, IFERROR(J116 - M117, 0))</f>
        <v>29.5</v>
      </c>
      <c r="S116" s="2">
        <f t="shared" ref="S116" si="227">IF(P116=0, 0, IFERROR(M116 - J117, 0))</f>
        <v>-1</v>
      </c>
    </row>
    <row r="117" spans="1:19" x14ac:dyDescent="0.2">
      <c r="A117" s="3">
        <v>43117</v>
      </c>
      <c r="B117" s="2" t="s">
        <v>22</v>
      </c>
      <c r="C117" s="3">
        <v>43118</v>
      </c>
      <c r="D117" s="2">
        <v>1222.148193</v>
      </c>
      <c r="E117" s="2">
        <v>1307</v>
      </c>
      <c r="F117" s="2">
        <v>1320</v>
      </c>
      <c r="G117" s="2" t="s">
        <v>20</v>
      </c>
      <c r="H117" s="2" t="s">
        <v>21</v>
      </c>
      <c r="I117" s="3">
        <v>43125</v>
      </c>
      <c r="J117" s="2">
        <v>71.5</v>
      </c>
      <c r="K117" s="2">
        <v>71.5</v>
      </c>
      <c r="L117" s="2">
        <v>41</v>
      </c>
      <c r="M117" s="2">
        <v>41</v>
      </c>
      <c r="N117" s="2">
        <v>6</v>
      </c>
      <c r="O117" s="2">
        <v>15000</v>
      </c>
    </row>
    <row r="118" spans="1:19" x14ac:dyDescent="0.2">
      <c r="A118" s="3">
        <v>43117</v>
      </c>
      <c r="B118" s="2" t="s">
        <v>19</v>
      </c>
      <c r="C118" s="3">
        <v>43116</v>
      </c>
      <c r="D118" s="2">
        <v>1244.709961</v>
      </c>
      <c r="E118" s="2">
        <v>1182</v>
      </c>
      <c r="F118" s="2">
        <v>1180</v>
      </c>
      <c r="G118" s="2" t="s">
        <v>23</v>
      </c>
      <c r="H118" s="2" t="s">
        <v>24</v>
      </c>
      <c r="I118" s="3">
        <v>43125</v>
      </c>
      <c r="J118" s="2">
        <v>0.95</v>
      </c>
      <c r="K118" s="2">
        <v>0.95</v>
      </c>
      <c r="L118" s="2">
        <v>0.95</v>
      </c>
      <c r="M118" s="2">
        <v>0.95</v>
      </c>
      <c r="N118" s="2" t="s">
        <v>25</v>
      </c>
      <c r="O118" s="2">
        <v>2400</v>
      </c>
      <c r="P118" s="2">
        <f t="shared" ref="P118" si="228">IFERROR(J118-J119,0)</f>
        <v>-5.0000000000000044E-2</v>
      </c>
      <c r="Q118" s="2">
        <f t="shared" ref="Q118" si="229">IF(P118=0, 0, IFERROR(M118 - M119, 0))</f>
        <v>0</v>
      </c>
      <c r="R118" s="2">
        <f t="shared" ref="R118" si="230">IF(P118=0, 0, IFERROR(J118 - M119, 0))</f>
        <v>0</v>
      </c>
      <c r="S118" s="2">
        <f t="shared" ref="S118" si="231">IF(P118=0, 0, IFERROR(M118 - J119, 0))</f>
        <v>-5.0000000000000044E-2</v>
      </c>
    </row>
    <row r="119" spans="1:19" x14ac:dyDescent="0.2">
      <c r="A119" s="3">
        <v>43117</v>
      </c>
      <c r="B119" s="2" t="s">
        <v>22</v>
      </c>
      <c r="C119" s="3">
        <v>43118</v>
      </c>
      <c r="D119" s="2">
        <v>1222.148193</v>
      </c>
      <c r="E119" s="2">
        <v>1182</v>
      </c>
      <c r="F119" s="2">
        <v>1180</v>
      </c>
      <c r="G119" s="2" t="s">
        <v>23</v>
      </c>
      <c r="H119" s="2" t="s">
        <v>24</v>
      </c>
      <c r="I119" s="3">
        <v>43125</v>
      </c>
      <c r="J119" s="2">
        <v>1</v>
      </c>
      <c r="K119" s="2">
        <v>1</v>
      </c>
      <c r="L119" s="2">
        <v>0.95</v>
      </c>
      <c r="M119" s="2">
        <v>0.95</v>
      </c>
      <c r="N119" s="2">
        <v>4</v>
      </c>
      <c r="O119" s="2">
        <v>2400</v>
      </c>
    </row>
    <row r="120" spans="1:19" x14ac:dyDescent="0.2">
      <c r="A120" s="3">
        <v>43033</v>
      </c>
      <c r="B120" s="2" t="s">
        <v>19</v>
      </c>
      <c r="C120" s="3">
        <v>43032</v>
      </c>
      <c r="D120" s="2">
        <v>1136.486206</v>
      </c>
      <c r="E120" s="2">
        <v>1193</v>
      </c>
      <c r="F120" s="2">
        <v>1200</v>
      </c>
      <c r="G120" s="2" t="s">
        <v>20</v>
      </c>
      <c r="H120" s="2" t="s">
        <v>21</v>
      </c>
      <c r="I120" s="3">
        <v>43069</v>
      </c>
      <c r="J120" s="2">
        <v>56</v>
      </c>
      <c r="K120" s="2">
        <v>56</v>
      </c>
      <c r="L120" s="2">
        <v>56</v>
      </c>
      <c r="M120" s="2">
        <v>56</v>
      </c>
      <c r="N120" s="2" t="s">
        <v>25</v>
      </c>
      <c r="O120" s="2">
        <v>18600</v>
      </c>
      <c r="P120" s="2">
        <f t="shared" ref="P120" si="232">IFERROR(J120-J121,0)</f>
        <v>-15</v>
      </c>
      <c r="Q120" s="2">
        <f t="shared" ref="Q120" si="233">IF(P120=0, 0, IFERROR(M120 - M121, 0))</f>
        <v>-22</v>
      </c>
      <c r="R120" s="2">
        <f t="shared" ref="R120" si="234">IF(P120=0, 0, IFERROR(J120 - M121, 0))</f>
        <v>-22</v>
      </c>
      <c r="S120" s="2">
        <f t="shared" ref="S120" si="235">IF(P120=0, 0, IFERROR(M120 - J121, 0))</f>
        <v>-15</v>
      </c>
    </row>
    <row r="121" spans="1:19" x14ac:dyDescent="0.2">
      <c r="A121" s="3">
        <v>43033</v>
      </c>
      <c r="B121" s="2" t="s">
        <v>22</v>
      </c>
      <c r="C121" s="3">
        <v>43034</v>
      </c>
      <c r="D121" s="2">
        <v>1139.752197</v>
      </c>
      <c r="E121" s="2">
        <v>1193</v>
      </c>
      <c r="F121" s="2">
        <v>1200</v>
      </c>
      <c r="G121" s="2" t="s">
        <v>20</v>
      </c>
      <c r="H121" s="2" t="s">
        <v>21</v>
      </c>
      <c r="I121" s="3">
        <v>43069</v>
      </c>
      <c r="J121" s="2">
        <v>71</v>
      </c>
      <c r="K121" s="2">
        <v>78</v>
      </c>
      <c r="L121" s="2">
        <v>70</v>
      </c>
      <c r="M121" s="2">
        <v>78</v>
      </c>
      <c r="N121" s="2">
        <v>14</v>
      </c>
      <c r="O121" s="2">
        <v>27600</v>
      </c>
    </row>
    <row r="122" spans="1:19" x14ac:dyDescent="0.2">
      <c r="A122" s="3">
        <v>43033</v>
      </c>
      <c r="B122" s="2" t="s">
        <v>19</v>
      </c>
      <c r="C122" s="3">
        <v>43032</v>
      </c>
      <c r="D122" s="2">
        <v>1136.486206</v>
      </c>
      <c r="E122" s="2">
        <v>1080</v>
      </c>
      <c r="F122" s="2">
        <v>1080</v>
      </c>
      <c r="G122" s="2" t="s">
        <v>23</v>
      </c>
      <c r="H122" s="2" t="s">
        <v>24</v>
      </c>
      <c r="I122" s="3">
        <v>43069</v>
      </c>
      <c r="J122" s="2">
        <v>6.6</v>
      </c>
      <c r="K122" s="2">
        <v>6.6</v>
      </c>
      <c r="L122" s="2">
        <v>6.6</v>
      </c>
      <c r="M122" s="2">
        <v>6.6</v>
      </c>
      <c r="N122" s="2" t="s">
        <v>25</v>
      </c>
      <c r="O122" s="2" t="s">
        <v>25</v>
      </c>
      <c r="P122" s="2">
        <f t="shared" ref="P122" si="236">IFERROR(J122-J123,0)</f>
        <v>0</v>
      </c>
      <c r="Q122" s="2">
        <f t="shared" ref="Q122" si="237">IF(P122=0, 0, IFERROR(M122 - M123, 0))</f>
        <v>0</v>
      </c>
      <c r="R122" s="2">
        <f t="shared" ref="R122" si="238">IF(P122=0, 0, IFERROR(J122 - M123, 0))</f>
        <v>0</v>
      </c>
      <c r="S122" s="2">
        <f t="shared" ref="S122" si="239">IF(P122=0, 0, IFERROR(M122 - J123, 0))</f>
        <v>0</v>
      </c>
    </row>
    <row r="123" spans="1:19" x14ac:dyDescent="0.2">
      <c r="A123" s="3">
        <v>43033</v>
      </c>
      <c r="B123" s="2" t="s">
        <v>22</v>
      </c>
      <c r="C123" s="3">
        <v>43034</v>
      </c>
      <c r="D123" s="2">
        <v>1139.752197</v>
      </c>
      <c r="E123" s="2">
        <v>1080</v>
      </c>
      <c r="F123" s="2">
        <v>1080</v>
      </c>
      <c r="G123" s="2" t="s">
        <v>23</v>
      </c>
      <c r="H123" s="2" t="s">
        <v>24</v>
      </c>
      <c r="I123" s="3">
        <v>43069</v>
      </c>
      <c r="J123" s="2">
        <v>6.6</v>
      </c>
      <c r="K123" s="2">
        <v>6.6</v>
      </c>
      <c r="L123" s="2">
        <v>6.6</v>
      </c>
      <c r="M123" s="2">
        <v>6.6</v>
      </c>
      <c r="N123" s="2" t="s">
        <v>25</v>
      </c>
      <c r="O123" s="2" t="s">
        <v>25</v>
      </c>
    </row>
    <row r="124" spans="1:19" x14ac:dyDescent="0.2">
      <c r="A124" s="3">
        <v>42934</v>
      </c>
      <c r="B124" s="2" t="s">
        <v>19</v>
      </c>
      <c r="C124" s="3">
        <v>42933</v>
      </c>
      <c r="D124" s="2">
        <v>1031.7010499999999</v>
      </c>
      <c r="E124" s="2">
        <v>1083</v>
      </c>
      <c r="F124" s="2">
        <v>1090</v>
      </c>
      <c r="G124" s="2" t="s">
        <v>20</v>
      </c>
      <c r="H124" s="2" t="s">
        <v>21</v>
      </c>
      <c r="I124" s="3">
        <v>42943</v>
      </c>
      <c r="J124" s="2">
        <v>57.3</v>
      </c>
      <c r="K124" s="2">
        <v>57.3</v>
      </c>
      <c r="L124" s="2">
        <v>57.3</v>
      </c>
      <c r="M124" s="2">
        <v>57.3</v>
      </c>
      <c r="N124" s="2" t="s">
        <v>25</v>
      </c>
      <c r="O124" s="2">
        <v>12600</v>
      </c>
      <c r="P124" s="2">
        <f t="shared" ref="P124" si="240">IFERROR(J124-J125,0)</f>
        <v>-1</v>
      </c>
      <c r="Q124" s="2">
        <f t="shared" ref="Q124" si="241">IF(P124=0, 0, IFERROR(M124 - M125, 0))</f>
        <v>-1</v>
      </c>
      <c r="R124" s="2">
        <f t="shared" ref="R124" si="242">IF(P124=0, 0, IFERROR(J124 - M125, 0))</f>
        <v>-1</v>
      </c>
      <c r="S124" s="2">
        <f t="shared" ref="S124" si="243">IF(P124=0, 0, IFERROR(M124 - J125, 0))</f>
        <v>-1</v>
      </c>
    </row>
    <row r="125" spans="1:19" x14ac:dyDescent="0.2">
      <c r="A125" s="3">
        <v>42934</v>
      </c>
      <c r="B125" s="2" t="s">
        <v>22</v>
      </c>
      <c r="C125" s="3">
        <v>42935</v>
      </c>
      <c r="D125" s="2">
        <v>1032.9537350000001</v>
      </c>
      <c r="E125" s="2">
        <v>1083</v>
      </c>
      <c r="F125" s="2">
        <v>1090</v>
      </c>
      <c r="G125" s="2" t="s">
        <v>20</v>
      </c>
      <c r="H125" s="2" t="s">
        <v>21</v>
      </c>
      <c r="I125" s="3">
        <v>42943</v>
      </c>
      <c r="J125" s="2">
        <v>58.3</v>
      </c>
      <c r="K125" s="2">
        <v>58.3</v>
      </c>
      <c r="L125" s="2">
        <v>58.3</v>
      </c>
      <c r="M125" s="2">
        <v>58.3</v>
      </c>
      <c r="N125" s="2">
        <v>1</v>
      </c>
      <c r="O125" s="2">
        <v>12600</v>
      </c>
    </row>
    <row r="126" spans="1:19" x14ac:dyDescent="0.2">
      <c r="A126" s="3">
        <v>42934</v>
      </c>
      <c r="B126" s="2" t="s">
        <v>19</v>
      </c>
      <c r="C126" s="3">
        <v>42933</v>
      </c>
      <c r="D126" s="2">
        <v>1031.7010499999999</v>
      </c>
      <c r="E126" s="2">
        <v>980</v>
      </c>
      <c r="F126" s="2">
        <v>980</v>
      </c>
      <c r="G126" s="2" t="s">
        <v>23</v>
      </c>
      <c r="H126" s="2" t="s">
        <v>24</v>
      </c>
      <c r="I126" s="3">
        <v>42943</v>
      </c>
      <c r="J126" s="2">
        <v>46.25</v>
      </c>
      <c r="K126" s="2">
        <v>46.25</v>
      </c>
      <c r="L126" s="2">
        <v>46.25</v>
      </c>
      <c r="M126" s="2">
        <v>46.25</v>
      </c>
      <c r="N126" s="2" t="s">
        <v>25</v>
      </c>
      <c r="O126" s="2" t="s">
        <v>25</v>
      </c>
      <c r="P126" s="2">
        <f t="shared" ref="P126" si="244">IFERROR(J126-J127,0)</f>
        <v>0</v>
      </c>
      <c r="Q126" s="2">
        <f t="shared" ref="Q126" si="245">IF(P126=0, 0, IFERROR(M126 - M127, 0))</f>
        <v>0</v>
      </c>
      <c r="R126" s="2">
        <f t="shared" ref="R126" si="246">IF(P126=0, 0, IFERROR(J126 - M127, 0))</f>
        <v>0</v>
      </c>
      <c r="S126" s="2">
        <f t="shared" ref="S126" si="247">IF(P126=0, 0, IFERROR(M126 - J127, 0))</f>
        <v>0</v>
      </c>
    </row>
    <row r="127" spans="1:19" x14ac:dyDescent="0.2">
      <c r="A127" s="3">
        <v>42934</v>
      </c>
      <c r="B127" s="2" t="s">
        <v>22</v>
      </c>
      <c r="C127" s="3">
        <v>42935</v>
      </c>
      <c r="D127" s="2">
        <v>1032.9537350000001</v>
      </c>
      <c r="E127" s="2">
        <v>980</v>
      </c>
      <c r="F127" s="2">
        <v>980</v>
      </c>
      <c r="G127" s="2" t="s">
        <v>23</v>
      </c>
      <c r="H127" s="2" t="s">
        <v>24</v>
      </c>
      <c r="I127" s="3">
        <v>42943</v>
      </c>
      <c r="J127" s="2">
        <v>46.25</v>
      </c>
      <c r="K127" s="2">
        <v>46.25</v>
      </c>
      <c r="L127" s="2">
        <v>46.25</v>
      </c>
      <c r="M127" s="2">
        <v>46.25</v>
      </c>
      <c r="N127" s="2" t="s">
        <v>25</v>
      </c>
      <c r="O127" s="2" t="s">
        <v>25</v>
      </c>
    </row>
    <row r="128" spans="1:19" x14ac:dyDescent="0.2">
      <c r="A128" s="3">
        <v>42872</v>
      </c>
      <c r="B128" s="2" t="s">
        <v>19</v>
      </c>
      <c r="C128" s="3">
        <v>42871</v>
      </c>
      <c r="D128" s="2">
        <v>887.22546390000002</v>
      </c>
      <c r="E128" s="2">
        <v>932</v>
      </c>
      <c r="F128" s="2">
        <v>940</v>
      </c>
      <c r="G128" s="2" t="s">
        <v>20</v>
      </c>
      <c r="H128" s="2" t="s">
        <v>21</v>
      </c>
      <c r="I128" s="3">
        <v>42880</v>
      </c>
      <c r="J128" s="2">
        <v>55.45</v>
      </c>
      <c r="K128" s="2">
        <v>65</v>
      </c>
      <c r="L128" s="2">
        <v>52.85</v>
      </c>
      <c r="M128" s="2">
        <v>64.2</v>
      </c>
      <c r="N128" s="2">
        <v>47</v>
      </c>
      <c r="O128" s="2">
        <v>154800</v>
      </c>
      <c r="P128" s="2">
        <f t="shared" ref="P128" si="248">IFERROR(J128-J129,0)</f>
        <v>-8.8999999999999915</v>
      </c>
      <c r="Q128" s="2">
        <f t="shared" ref="Q128" si="249">IF(P128=0, 0, IFERROR(M128 - M129, 0))</f>
        <v>12.400000000000006</v>
      </c>
      <c r="R128" s="2">
        <f t="shared" ref="R128" si="250">IF(P128=0, 0, IFERROR(J128 - M129, 0))</f>
        <v>3.6500000000000057</v>
      </c>
      <c r="S128" s="2">
        <f t="shared" ref="S128" si="251">IF(P128=0, 0, IFERROR(M128 - J129, 0))</f>
        <v>-0.14999999999999147</v>
      </c>
    </row>
    <row r="129" spans="1:19" x14ac:dyDescent="0.2">
      <c r="A129" s="3">
        <v>42872</v>
      </c>
      <c r="B129" s="2" t="s">
        <v>22</v>
      </c>
      <c r="C129" s="3">
        <v>42873</v>
      </c>
      <c r="D129" s="2">
        <v>878.22363280000002</v>
      </c>
      <c r="E129" s="2">
        <v>932</v>
      </c>
      <c r="F129" s="2">
        <v>940</v>
      </c>
      <c r="G129" s="2" t="s">
        <v>20</v>
      </c>
      <c r="H129" s="2" t="s">
        <v>21</v>
      </c>
      <c r="I129" s="3">
        <v>42880</v>
      </c>
      <c r="J129" s="2">
        <v>64.349999999999994</v>
      </c>
      <c r="K129" s="2">
        <v>66</v>
      </c>
      <c r="L129" s="2">
        <v>49.2</v>
      </c>
      <c r="M129" s="2">
        <v>51.8</v>
      </c>
      <c r="N129" s="2">
        <v>100</v>
      </c>
      <c r="O129" s="2">
        <v>84600</v>
      </c>
    </row>
    <row r="130" spans="1:19" x14ac:dyDescent="0.2">
      <c r="A130" s="3">
        <v>42872</v>
      </c>
      <c r="B130" s="2" t="s">
        <v>19</v>
      </c>
      <c r="C130" s="3">
        <v>42871</v>
      </c>
      <c r="D130" s="2">
        <v>887.22546390000002</v>
      </c>
      <c r="E130" s="2">
        <v>843</v>
      </c>
      <c r="F130" s="2">
        <v>840</v>
      </c>
      <c r="G130" s="2" t="s">
        <v>23</v>
      </c>
      <c r="H130" s="2" t="s">
        <v>24</v>
      </c>
      <c r="I130" s="3">
        <v>42880</v>
      </c>
      <c r="J130" s="2">
        <v>16.3</v>
      </c>
      <c r="K130" s="2">
        <v>16.3</v>
      </c>
      <c r="L130" s="2">
        <v>16.3</v>
      </c>
      <c r="M130" s="2">
        <v>16.3</v>
      </c>
      <c r="N130" s="2" t="s">
        <v>25</v>
      </c>
      <c r="O130" s="2" t="s">
        <v>25</v>
      </c>
      <c r="P130" s="2">
        <f t="shared" ref="P130" si="252">IFERROR(J130-J131,0)</f>
        <v>0</v>
      </c>
      <c r="Q130" s="2">
        <f t="shared" ref="Q130" si="253">IF(P130=0, 0, IFERROR(M130 - M131, 0))</f>
        <v>0</v>
      </c>
      <c r="R130" s="2">
        <f t="shared" ref="R130" si="254">IF(P130=0, 0, IFERROR(J130 - M131, 0))</f>
        <v>0</v>
      </c>
      <c r="S130" s="2">
        <f t="shared" ref="S130" si="255">IF(P130=0, 0, IFERROR(M130 - J131, 0))</f>
        <v>0</v>
      </c>
    </row>
    <row r="131" spans="1:19" x14ac:dyDescent="0.2">
      <c r="A131" s="3">
        <v>42872</v>
      </c>
      <c r="B131" s="2" t="s">
        <v>22</v>
      </c>
      <c r="C131" s="3">
        <v>42873</v>
      </c>
      <c r="D131" s="2">
        <v>878.22363280000002</v>
      </c>
      <c r="E131" s="2">
        <v>843</v>
      </c>
      <c r="F131" s="2">
        <v>840</v>
      </c>
      <c r="G131" s="2" t="s">
        <v>23</v>
      </c>
      <c r="H131" s="2" t="s">
        <v>24</v>
      </c>
      <c r="I131" s="3">
        <v>42880</v>
      </c>
      <c r="J131" s="2">
        <v>16.3</v>
      </c>
      <c r="K131" s="2">
        <v>16.3</v>
      </c>
      <c r="L131" s="2">
        <v>16.3</v>
      </c>
      <c r="M131" s="2">
        <v>16.3</v>
      </c>
      <c r="N131" s="2" t="s">
        <v>25</v>
      </c>
      <c r="O131" s="2" t="s">
        <v>25</v>
      </c>
    </row>
    <row r="132" spans="1:19" x14ac:dyDescent="0.2">
      <c r="A132" s="3">
        <v>42758</v>
      </c>
      <c r="B132" s="2" t="s">
        <v>19</v>
      </c>
      <c r="C132" s="3">
        <v>42755</v>
      </c>
      <c r="D132" s="2">
        <v>763.10772710000003</v>
      </c>
      <c r="E132" s="2">
        <v>801</v>
      </c>
      <c r="F132" s="2">
        <v>810</v>
      </c>
      <c r="G132" s="2" t="s">
        <v>20</v>
      </c>
      <c r="H132" s="2" t="s">
        <v>21</v>
      </c>
      <c r="I132" s="3">
        <v>42789</v>
      </c>
      <c r="J132" s="2">
        <v>33.75</v>
      </c>
      <c r="K132" s="2">
        <v>33.75</v>
      </c>
      <c r="L132" s="2">
        <v>33.75</v>
      </c>
      <c r="M132" s="2">
        <v>33.75</v>
      </c>
      <c r="N132" s="2" t="s">
        <v>25</v>
      </c>
      <c r="O132" s="2" t="s">
        <v>25</v>
      </c>
      <c r="P132" s="2">
        <f t="shared" ref="P132" si="256">IFERROR(J132-J133,0)</f>
        <v>0</v>
      </c>
      <c r="Q132" s="2">
        <f t="shared" ref="Q132" si="257">IF(P132=0, 0, IFERROR(M132 - M133, 0))</f>
        <v>0</v>
      </c>
      <c r="R132" s="2">
        <f t="shared" ref="R132" si="258">IF(P132=0, 0, IFERROR(J132 - M133, 0))</f>
        <v>0</v>
      </c>
      <c r="S132" s="2">
        <f t="shared" ref="S132" si="259">IF(P132=0, 0, IFERROR(M132 - J133, 0))</f>
        <v>0</v>
      </c>
    </row>
    <row r="133" spans="1:19" x14ac:dyDescent="0.2">
      <c r="A133" s="3">
        <v>42758</v>
      </c>
      <c r="B133" s="2" t="s">
        <v>22</v>
      </c>
      <c r="C133" s="3">
        <v>42759</v>
      </c>
      <c r="D133" s="2">
        <v>763.01910399999997</v>
      </c>
      <c r="E133" s="2">
        <v>801</v>
      </c>
      <c r="F133" s="2">
        <v>810</v>
      </c>
      <c r="G133" s="2" t="s">
        <v>20</v>
      </c>
      <c r="H133" s="2" t="s">
        <v>21</v>
      </c>
      <c r="I133" s="3">
        <v>42789</v>
      </c>
      <c r="J133" s="2">
        <v>33.75</v>
      </c>
      <c r="K133" s="2">
        <v>33.75</v>
      </c>
      <c r="L133" s="2">
        <v>33.75</v>
      </c>
      <c r="M133" s="2">
        <v>33.75</v>
      </c>
      <c r="N133" s="2" t="s">
        <v>25</v>
      </c>
      <c r="O133" s="2" t="s">
        <v>25</v>
      </c>
    </row>
    <row r="134" spans="1:19" x14ac:dyDescent="0.2">
      <c r="A134" s="3">
        <v>42758</v>
      </c>
      <c r="B134" s="2" t="s">
        <v>19</v>
      </c>
      <c r="C134" s="3">
        <v>42755</v>
      </c>
      <c r="D134" s="2">
        <v>763.10772710000003</v>
      </c>
      <c r="E134" s="2">
        <v>725</v>
      </c>
      <c r="F134" s="2">
        <v>720</v>
      </c>
      <c r="G134" s="2" t="s">
        <v>23</v>
      </c>
      <c r="H134" s="2" t="s">
        <v>24</v>
      </c>
      <c r="I134" s="3">
        <v>42789</v>
      </c>
      <c r="J134" s="2">
        <v>4.0999999999999996</v>
      </c>
      <c r="K134" s="2">
        <v>4.0999999999999996</v>
      </c>
      <c r="L134" s="2">
        <v>4.0999999999999996</v>
      </c>
      <c r="M134" s="2">
        <v>4.0999999999999996</v>
      </c>
      <c r="N134" s="2" t="s">
        <v>25</v>
      </c>
      <c r="O134" s="2" t="s">
        <v>25</v>
      </c>
      <c r="P134" s="2">
        <f t="shared" ref="P134" si="260">IFERROR(J134-J135,0)</f>
        <v>0</v>
      </c>
      <c r="Q134" s="2">
        <f t="shared" ref="Q134" si="261">IF(P134=0, 0, IFERROR(M134 - M135, 0))</f>
        <v>0</v>
      </c>
      <c r="R134" s="2">
        <f t="shared" ref="R134" si="262">IF(P134=0, 0, IFERROR(J134 - M135, 0))</f>
        <v>0</v>
      </c>
      <c r="S134" s="2">
        <f t="shared" ref="S134" si="263">IF(P134=0, 0, IFERROR(M134 - J135, 0))</f>
        <v>0</v>
      </c>
    </row>
    <row r="135" spans="1:19" x14ac:dyDescent="0.2">
      <c r="A135" s="3">
        <v>42758</v>
      </c>
      <c r="B135" s="2" t="s">
        <v>22</v>
      </c>
      <c r="C135" s="3">
        <v>42759</v>
      </c>
      <c r="D135" s="2">
        <v>763.01910399999997</v>
      </c>
      <c r="E135" s="2">
        <v>725</v>
      </c>
      <c r="F135" s="2">
        <v>720</v>
      </c>
      <c r="G135" s="2" t="s">
        <v>23</v>
      </c>
      <c r="H135" s="2" t="s">
        <v>24</v>
      </c>
      <c r="I135" s="3">
        <v>42789</v>
      </c>
      <c r="J135" s="2">
        <v>4.0999999999999996</v>
      </c>
      <c r="K135" s="2">
        <v>4.0999999999999996</v>
      </c>
      <c r="L135" s="2">
        <v>4.0999999999999996</v>
      </c>
      <c r="M135" s="2">
        <v>4.0999999999999996</v>
      </c>
      <c r="N135" s="2" t="s">
        <v>25</v>
      </c>
      <c r="O135" s="2" t="s">
        <v>25</v>
      </c>
    </row>
    <row r="136" spans="1:19" x14ac:dyDescent="0.2">
      <c r="A136" s="3">
        <v>42669</v>
      </c>
      <c r="B136" s="2" t="s">
        <v>19</v>
      </c>
      <c r="C136" s="3">
        <v>42668</v>
      </c>
      <c r="D136" s="2">
        <v>732.00952150000001</v>
      </c>
      <c r="E136" s="2">
        <v>769</v>
      </c>
      <c r="F136" s="2">
        <v>780</v>
      </c>
      <c r="G136" s="2" t="s">
        <v>20</v>
      </c>
      <c r="H136" s="2" t="s">
        <v>21</v>
      </c>
      <c r="I136" s="3">
        <v>42698</v>
      </c>
      <c r="J136" s="2">
        <v>145.75</v>
      </c>
      <c r="K136" s="2">
        <v>145.75</v>
      </c>
      <c r="L136" s="2">
        <v>145.75</v>
      </c>
      <c r="M136" s="2">
        <v>145.75</v>
      </c>
      <c r="N136" s="2" t="s">
        <v>25</v>
      </c>
      <c r="O136" s="2" t="s">
        <v>25</v>
      </c>
      <c r="P136" s="2">
        <f t="shared" ref="P136" si="264">IFERROR(J136-J137,0)</f>
        <v>0</v>
      </c>
      <c r="Q136" s="2">
        <f t="shared" ref="Q136" si="265">IF(P136=0, 0, IFERROR(M136 - M137, 0))</f>
        <v>0</v>
      </c>
      <c r="R136" s="2">
        <f t="shared" ref="R136" si="266">IF(P136=0, 0, IFERROR(J136 - M137, 0))</f>
        <v>0</v>
      </c>
      <c r="S136" s="2">
        <f t="shared" ref="S136" si="267">IF(P136=0, 0, IFERROR(M136 - J137, 0))</f>
        <v>0</v>
      </c>
    </row>
    <row r="137" spans="1:19" x14ac:dyDescent="0.2">
      <c r="A137" s="3">
        <v>42669</v>
      </c>
      <c r="B137" s="2" t="s">
        <v>22</v>
      </c>
      <c r="C137" s="3">
        <v>42670</v>
      </c>
      <c r="D137" s="2">
        <v>739.00115970000002</v>
      </c>
      <c r="E137" s="2">
        <v>769</v>
      </c>
      <c r="F137" s="2">
        <v>780</v>
      </c>
      <c r="G137" s="2" t="s">
        <v>20</v>
      </c>
      <c r="H137" s="2" t="s">
        <v>21</v>
      </c>
      <c r="I137" s="3">
        <v>42698</v>
      </c>
      <c r="J137" s="2">
        <v>145.75</v>
      </c>
      <c r="K137" s="2">
        <v>145.75</v>
      </c>
      <c r="L137" s="2">
        <v>145.75</v>
      </c>
      <c r="M137" s="2">
        <v>145.75</v>
      </c>
      <c r="N137" s="2" t="s">
        <v>25</v>
      </c>
      <c r="O137" s="2" t="s">
        <v>25</v>
      </c>
    </row>
    <row r="138" spans="1:19" x14ac:dyDescent="0.2">
      <c r="A138" s="3">
        <v>42669</v>
      </c>
      <c r="B138" s="2" t="s">
        <v>19</v>
      </c>
      <c r="C138" s="3">
        <v>42668</v>
      </c>
      <c r="D138" s="2">
        <v>732.00952150000001</v>
      </c>
      <c r="E138" s="2">
        <v>695</v>
      </c>
      <c r="F138" s="2">
        <v>680</v>
      </c>
      <c r="G138" s="2" t="s">
        <v>23</v>
      </c>
      <c r="H138" s="2" t="s">
        <v>24</v>
      </c>
      <c r="I138" s="3">
        <v>42698</v>
      </c>
      <c r="J138" s="2">
        <v>0.05</v>
      </c>
      <c r="K138" s="2">
        <v>0.05</v>
      </c>
      <c r="L138" s="2">
        <v>0.05</v>
      </c>
      <c r="M138" s="2">
        <v>0.05</v>
      </c>
      <c r="N138" s="2" t="s">
        <v>25</v>
      </c>
      <c r="O138" s="2" t="s">
        <v>25</v>
      </c>
      <c r="P138" s="2">
        <f t="shared" ref="P138" si="268">IFERROR(J138-J139,0)</f>
        <v>0</v>
      </c>
      <c r="Q138" s="2">
        <f t="shared" ref="Q138" si="269">IF(P138=0, 0, IFERROR(M138 - M139, 0))</f>
        <v>0</v>
      </c>
      <c r="R138" s="2">
        <f t="shared" ref="R138" si="270">IF(P138=0, 0, IFERROR(J138 - M139, 0))</f>
        <v>0</v>
      </c>
      <c r="S138" s="2">
        <f t="shared" ref="S138" si="271">IF(P138=0, 0, IFERROR(M138 - J139, 0))</f>
        <v>0</v>
      </c>
    </row>
    <row r="139" spans="1:19" x14ac:dyDescent="0.2">
      <c r="A139" s="3">
        <v>42669</v>
      </c>
      <c r="B139" s="2" t="s">
        <v>22</v>
      </c>
      <c r="C139" s="3">
        <v>42670</v>
      </c>
      <c r="D139" s="2">
        <v>739.00115970000002</v>
      </c>
      <c r="E139" s="2">
        <v>695</v>
      </c>
      <c r="F139" s="2">
        <v>680</v>
      </c>
      <c r="G139" s="2" t="s">
        <v>23</v>
      </c>
      <c r="H139" s="2" t="s">
        <v>24</v>
      </c>
      <c r="I139" s="3">
        <v>42698</v>
      </c>
      <c r="J139" s="2">
        <v>0.05</v>
      </c>
      <c r="K139" s="2">
        <v>0.05</v>
      </c>
      <c r="L139" s="2">
        <v>0.05</v>
      </c>
      <c r="M139" s="2">
        <v>0.05</v>
      </c>
      <c r="N139" s="2" t="s">
        <v>25</v>
      </c>
      <c r="O139" s="2" t="s">
        <v>25</v>
      </c>
    </row>
    <row r="140" spans="1:19" x14ac:dyDescent="0.2">
      <c r="A140" s="3">
        <v>42569</v>
      </c>
      <c r="B140" s="2" t="s">
        <v>19</v>
      </c>
      <c r="C140" s="3">
        <v>42566</v>
      </c>
      <c r="D140" s="2">
        <v>828.00146480000001</v>
      </c>
      <c r="E140" s="2">
        <v>869</v>
      </c>
      <c r="F140" s="2">
        <v>880</v>
      </c>
      <c r="G140" s="2" t="s">
        <v>20</v>
      </c>
      <c r="H140" s="2" t="s">
        <v>21</v>
      </c>
      <c r="I140" s="3">
        <v>42579</v>
      </c>
      <c r="J140" s="2">
        <v>67.349999999999994</v>
      </c>
      <c r="K140" s="2">
        <v>67.349999999999994</v>
      </c>
      <c r="L140" s="2">
        <v>67.349999999999994</v>
      </c>
      <c r="M140" s="2">
        <v>67.349999999999994</v>
      </c>
      <c r="N140" s="2">
        <v>1</v>
      </c>
      <c r="O140" s="2">
        <v>24600</v>
      </c>
      <c r="P140" s="2">
        <f t="shared" ref="P140" si="272">IFERROR(J140-J141,0)</f>
        <v>37.649999999999991</v>
      </c>
      <c r="Q140" s="2">
        <f t="shared" ref="Q140" si="273">IF(P140=0, 0, IFERROR(M140 - M141, 0))</f>
        <v>43.349999999999994</v>
      </c>
      <c r="R140" s="2">
        <f t="shared" ref="R140" si="274">IF(P140=0, 0, IFERROR(J140 - M141, 0))</f>
        <v>43.349999999999994</v>
      </c>
      <c r="S140" s="2">
        <f t="shared" ref="S140" si="275">IF(P140=0, 0, IFERROR(M140 - J141, 0))</f>
        <v>37.649999999999991</v>
      </c>
    </row>
    <row r="141" spans="1:19" x14ac:dyDescent="0.2">
      <c r="A141" s="3">
        <v>42569</v>
      </c>
      <c r="B141" s="2" t="s">
        <v>22</v>
      </c>
      <c r="C141" s="3">
        <v>42570</v>
      </c>
      <c r="D141" s="2">
        <v>787.23895259999995</v>
      </c>
      <c r="E141" s="2">
        <v>869</v>
      </c>
      <c r="F141" s="2">
        <v>880</v>
      </c>
      <c r="G141" s="2" t="s">
        <v>20</v>
      </c>
      <c r="H141" s="2" t="s">
        <v>21</v>
      </c>
      <c r="I141" s="3">
        <v>42579</v>
      </c>
      <c r="J141" s="2">
        <v>29.7</v>
      </c>
      <c r="K141" s="2">
        <v>32.35</v>
      </c>
      <c r="L141" s="2">
        <v>19.100000000000001</v>
      </c>
      <c r="M141" s="2">
        <v>24</v>
      </c>
      <c r="N141" s="2">
        <v>59</v>
      </c>
      <c r="O141" s="2">
        <v>20400</v>
      </c>
    </row>
    <row r="142" spans="1:19" x14ac:dyDescent="0.2">
      <c r="A142" s="3">
        <v>42569</v>
      </c>
      <c r="B142" s="2" t="s">
        <v>19</v>
      </c>
      <c r="C142" s="3">
        <v>42566</v>
      </c>
      <c r="D142" s="2">
        <v>828.00146480000001</v>
      </c>
      <c r="E142" s="2">
        <v>787</v>
      </c>
      <c r="F142" s="2">
        <v>780</v>
      </c>
      <c r="G142" s="2" t="s">
        <v>23</v>
      </c>
      <c r="H142" s="2" t="s">
        <v>24</v>
      </c>
      <c r="I142" s="3">
        <v>42579</v>
      </c>
      <c r="J142" s="2">
        <v>0.75</v>
      </c>
      <c r="K142" s="2">
        <v>0.75</v>
      </c>
      <c r="L142" s="2">
        <v>0.75</v>
      </c>
      <c r="M142" s="2">
        <v>0.75</v>
      </c>
      <c r="N142" s="2" t="s">
        <v>25</v>
      </c>
      <c r="O142" s="2">
        <v>6600</v>
      </c>
      <c r="P142" s="2">
        <f t="shared" ref="P142" si="276">IFERROR(J142-J143,0)</f>
        <v>0</v>
      </c>
      <c r="Q142" s="2">
        <f t="shared" ref="Q142" si="277">IF(P142=0, 0, IFERROR(M142 - M143, 0))</f>
        <v>0</v>
      </c>
      <c r="R142" s="2">
        <f t="shared" ref="R142" si="278">IF(P142=0, 0, IFERROR(J142 - M143, 0))</f>
        <v>0</v>
      </c>
      <c r="S142" s="2">
        <f t="shared" ref="S142" si="279">IF(P142=0, 0, IFERROR(M142 - J143, 0))</f>
        <v>0</v>
      </c>
    </row>
    <row r="143" spans="1:19" x14ac:dyDescent="0.2">
      <c r="A143" s="3">
        <v>42569</v>
      </c>
      <c r="B143" s="2" t="s">
        <v>22</v>
      </c>
      <c r="C143" s="3">
        <v>42570</v>
      </c>
      <c r="D143" s="2">
        <v>787.23895259999995</v>
      </c>
      <c r="E143" s="2">
        <v>787</v>
      </c>
      <c r="F143" s="2">
        <v>780</v>
      </c>
      <c r="G143" s="2" t="s">
        <v>23</v>
      </c>
      <c r="H143" s="2" t="s">
        <v>24</v>
      </c>
      <c r="I143" s="3">
        <v>42579</v>
      </c>
      <c r="J143" s="2">
        <v>0.75</v>
      </c>
      <c r="K143" s="2">
        <v>0.75</v>
      </c>
      <c r="L143" s="2">
        <v>0.75</v>
      </c>
      <c r="M143" s="2">
        <v>0.75</v>
      </c>
      <c r="N143" s="2" t="s">
        <v>25</v>
      </c>
      <c r="O143" s="2">
        <v>6600</v>
      </c>
    </row>
    <row r="144" spans="1:19" x14ac:dyDescent="0.2">
      <c r="A144" s="3">
        <v>42499</v>
      </c>
      <c r="B144" s="2" t="s">
        <v>19</v>
      </c>
      <c r="C144" s="3">
        <v>42496</v>
      </c>
      <c r="D144" s="2">
        <v>742.32891849999999</v>
      </c>
      <c r="E144" s="2">
        <v>779</v>
      </c>
      <c r="F144" s="2">
        <v>780</v>
      </c>
      <c r="G144" s="2" t="s">
        <v>20</v>
      </c>
      <c r="H144" s="2" t="s">
        <v>21</v>
      </c>
      <c r="I144" s="3">
        <v>42516</v>
      </c>
      <c r="J144" s="2">
        <v>100</v>
      </c>
      <c r="K144" s="2">
        <v>100</v>
      </c>
      <c r="L144" s="2">
        <v>100</v>
      </c>
      <c r="M144" s="2">
        <v>100</v>
      </c>
      <c r="N144" s="2" t="s">
        <v>25</v>
      </c>
      <c r="O144" s="2">
        <v>600</v>
      </c>
      <c r="P144" s="2">
        <f t="shared" ref="P144" si="280">IFERROR(J144-J145,0)</f>
        <v>0</v>
      </c>
      <c r="Q144" s="2">
        <f t="shared" ref="Q144" si="281">IF(P144=0, 0, IFERROR(M144 - M145, 0))</f>
        <v>0</v>
      </c>
      <c r="R144" s="2">
        <f t="shared" ref="R144" si="282">IF(P144=0, 0, IFERROR(J144 - M145, 0))</f>
        <v>0</v>
      </c>
      <c r="S144" s="2">
        <f t="shared" ref="S144" si="283">IF(P144=0, 0, IFERROR(M144 - J145, 0))</f>
        <v>0</v>
      </c>
    </row>
    <row r="145" spans="1:19" x14ac:dyDescent="0.2">
      <c r="A145" s="3">
        <v>42499</v>
      </c>
      <c r="B145" s="2" t="s">
        <v>22</v>
      </c>
      <c r="C145" s="3">
        <v>42500</v>
      </c>
      <c r="D145" s="2">
        <v>750.20111080000004</v>
      </c>
      <c r="E145" s="2">
        <v>779</v>
      </c>
      <c r="F145" s="2">
        <v>780</v>
      </c>
      <c r="G145" s="2" t="s">
        <v>20</v>
      </c>
      <c r="H145" s="2" t="s">
        <v>21</v>
      </c>
      <c r="I145" s="3">
        <v>42516</v>
      </c>
      <c r="J145" s="2">
        <v>100</v>
      </c>
      <c r="K145" s="2">
        <v>100</v>
      </c>
      <c r="L145" s="2">
        <v>100</v>
      </c>
      <c r="M145" s="2">
        <v>100</v>
      </c>
      <c r="N145" s="2" t="s">
        <v>25</v>
      </c>
      <c r="O145" s="2">
        <v>600</v>
      </c>
    </row>
    <row r="146" spans="1:19" x14ac:dyDescent="0.2">
      <c r="A146" s="3">
        <v>42499</v>
      </c>
      <c r="B146" s="2" t="s">
        <v>19</v>
      </c>
      <c r="C146" s="3">
        <v>42496</v>
      </c>
      <c r="D146" s="2">
        <v>742.32891849999999</v>
      </c>
      <c r="E146" s="2">
        <v>705</v>
      </c>
      <c r="F146" s="2">
        <v>700</v>
      </c>
      <c r="G146" s="2" t="s">
        <v>23</v>
      </c>
      <c r="H146" s="2" t="s">
        <v>24</v>
      </c>
      <c r="I146" s="3">
        <v>42516</v>
      </c>
      <c r="J146" s="2">
        <v>6.95</v>
      </c>
      <c r="K146" s="2">
        <v>6.95</v>
      </c>
      <c r="L146" s="2">
        <v>6.95</v>
      </c>
      <c r="M146" s="2">
        <v>6.95</v>
      </c>
      <c r="N146" s="2" t="s">
        <v>25</v>
      </c>
      <c r="O146" s="2" t="s">
        <v>25</v>
      </c>
      <c r="P146" s="2">
        <f t="shared" ref="P146" si="284">IFERROR(J146-J147,0)</f>
        <v>0</v>
      </c>
      <c r="Q146" s="2">
        <f t="shared" ref="Q146" si="285">IF(P146=0, 0, IFERROR(M146 - M147, 0))</f>
        <v>0</v>
      </c>
      <c r="R146" s="2">
        <f t="shared" ref="R146" si="286">IF(P146=0, 0, IFERROR(J146 - M147, 0))</f>
        <v>0</v>
      </c>
      <c r="S146" s="2">
        <f t="shared" ref="S146" si="287">IF(P146=0, 0, IFERROR(M146 - J147, 0))</f>
        <v>0</v>
      </c>
    </row>
    <row r="147" spans="1:19" x14ac:dyDescent="0.2">
      <c r="A147" s="3">
        <v>42499</v>
      </c>
      <c r="B147" s="2" t="s">
        <v>22</v>
      </c>
      <c r="C147" s="3">
        <v>42500</v>
      </c>
      <c r="D147" s="2">
        <v>750.20111080000004</v>
      </c>
      <c r="E147" s="2">
        <v>705</v>
      </c>
      <c r="F147" s="2">
        <v>700</v>
      </c>
      <c r="G147" s="2" t="s">
        <v>23</v>
      </c>
      <c r="H147" s="2" t="s">
        <v>24</v>
      </c>
      <c r="I147" s="3">
        <v>42516</v>
      </c>
      <c r="J147" s="2">
        <v>6.95</v>
      </c>
      <c r="K147" s="2">
        <v>6.95</v>
      </c>
      <c r="L147" s="2">
        <v>6.95</v>
      </c>
      <c r="M147" s="2">
        <v>6.95</v>
      </c>
      <c r="N147" s="2" t="s">
        <v>25</v>
      </c>
      <c r="O147" s="2" t="s">
        <v>25</v>
      </c>
    </row>
    <row r="148" spans="1:19" x14ac:dyDescent="0.2">
      <c r="A148" s="3">
        <v>42384</v>
      </c>
      <c r="B148" s="2" t="s">
        <v>19</v>
      </c>
      <c r="C148" s="3">
        <v>42383</v>
      </c>
      <c r="D148" s="2">
        <v>719.58233640000003</v>
      </c>
      <c r="E148" s="2">
        <v>756</v>
      </c>
      <c r="F148" s="2">
        <v>760</v>
      </c>
      <c r="G148" s="2" t="s">
        <v>20</v>
      </c>
      <c r="H148" s="2" t="s">
        <v>21</v>
      </c>
      <c r="I148" s="3">
        <v>42397</v>
      </c>
      <c r="J148" s="2">
        <v>56</v>
      </c>
      <c r="K148" s="2">
        <v>56</v>
      </c>
      <c r="L148" s="2">
        <v>56</v>
      </c>
      <c r="M148" s="2">
        <v>56</v>
      </c>
      <c r="N148" s="2" t="s">
        <v>25</v>
      </c>
      <c r="O148" s="2">
        <v>600</v>
      </c>
      <c r="P148" s="2">
        <f t="shared" ref="P148" si="288">IFERROR(J148-J149,0)</f>
        <v>-1.6499999999999986</v>
      </c>
      <c r="Q148" s="2">
        <f t="shared" ref="Q148" si="289">IF(P148=0, 0, IFERROR(M148 - M149, 0))</f>
        <v>2</v>
      </c>
      <c r="R148" s="2">
        <f t="shared" ref="R148" si="290">IF(P148=0, 0, IFERROR(J148 - M149, 0))</f>
        <v>2</v>
      </c>
      <c r="S148" s="2">
        <f t="shared" ref="S148" si="291">IF(P148=0, 0, IFERROR(M148 - J149, 0))</f>
        <v>-1.6499999999999986</v>
      </c>
    </row>
    <row r="149" spans="1:19" x14ac:dyDescent="0.2">
      <c r="A149" s="3">
        <v>42384</v>
      </c>
      <c r="B149" s="2" t="s">
        <v>22</v>
      </c>
      <c r="C149" s="3">
        <v>42387</v>
      </c>
      <c r="D149" s="2">
        <v>704.53393549999998</v>
      </c>
      <c r="E149" s="2">
        <v>756</v>
      </c>
      <c r="F149" s="2">
        <v>760</v>
      </c>
      <c r="G149" s="2" t="s">
        <v>20</v>
      </c>
      <c r="H149" s="2" t="s">
        <v>21</v>
      </c>
      <c r="I149" s="3">
        <v>42397</v>
      </c>
      <c r="J149" s="2">
        <v>57.65</v>
      </c>
      <c r="K149" s="2">
        <v>57.65</v>
      </c>
      <c r="L149" s="2">
        <v>54</v>
      </c>
      <c r="M149" s="2">
        <v>54</v>
      </c>
      <c r="N149" s="2">
        <v>3</v>
      </c>
      <c r="O149" s="2">
        <v>3600</v>
      </c>
    </row>
    <row r="150" spans="1:19" x14ac:dyDescent="0.2">
      <c r="A150" s="3">
        <v>42384</v>
      </c>
      <c r="B150" s="2" t="s">
        <v>19</v>
      </c>
      <c r="C150" s="3">
        <v>42383</v>
      </c>
      <c r="D150" s="2">
        <v>719.58233640000003</v>
      </c>
      <c r="E150" s="2">
        <v>684</v>
      </c>
      <c r="F150" s="2">
        <v>680</v>
      </c>
      <c r="G150" s="2" t="s">
        <v>23</v>
      </c>
      <c r="H150" s="2" t="s">
        <v>24</v>
      </c>
      <c r="I150" s="3">
        <v>42397</v>
      </c>
      <c r="J150" s="2">
        <v>2.6</v>
      </c>
      <c r="K150" s="2">
        <v>2.6</v>
      </c>
      <c r="L150" s="2">
        <v>2.6</v>
      </c>
      <c r="M150" s="2">
        <v>2.6</v>
      </c>
      <c r="N150" s="2" t="s">
        <v>25</v>
      </c>
      <c r="O150" s="2" t="s">
        <v>25</v>
      </c>
      <c r="P150" s="2">
        <f t="shared" ref="P150" si="292">IFERROR(J150-J151,0)</f>
        <v>0</v>
      </c>
      <c r="Q150" s="2">
        <f t="shared" ref="Q150" si="293">IF(P150=0, 0, IFERROR(M150 - M151, 0))</f>
        <v>0</v>
      </c>
      <c r="R150" s="2">
        <f t="shared" ref="R150" si="294">IF(P150=0, 0, IFERROR(J150 - M151, 0))</f>
        <v>0</v>
      </c>
      <c r="S150" s="2">
        <f t="shared" ref="S150" si="295">IF(P150=0, 0, IFERROR(M150 - J151, 0))</f>
        <v>0</v>
      </c>
    </row>
    <row r="151" spans="1:19" x14ac:dyDescent="0.2">
      <c r="A151" s="3">
        <v>42384</v>
      </c>
      <c r="B151" s="2" t="s">
        <v>22</v>
      </c>
      <c r="C151" s="3">
        <v>42387</v>
      </c>
      <c r="D151" s="2">
        <v>704.53393549999998</v>
      </c>
      <c r="E151" s="2">
        <v>684</v>
      </c>
      <c r="F151" s="2">
        <v>680</v>
      </c>
      <c r="G151" s="2" t="s">
        <v>23</v>
      </c>
      <c r="H151" s="2" t="s">
        <v>24</v>
      </c>
      <c r="I151" s="3">
        <v>42397</v>
      </c>
      <c r="J151" s="2">
        <v>2.6</v>
      </c>
      <c r="K151" s="2">
        <v>2.6</v>
      </c>
      <c r="L151" s="2">
        <v>2.6</v>
      </c>
      <c r="M151" s="2">
        <v>2.6</v>
      </c>
      <c r="N151" s="2" t="s">
        <v>25</v>
      </c>
      <c r="O151" s="2" t="s">
        <v>25</v>
      </c>
    </row>
    <row r="152" spans="1:19" x14ac:dyDescent="0.2">
      <c r="A152" s="3">
        <v>42291</v>
      </c>
      <c r="B152" s="2" t="s">
        <v>19</v>
      </c>
      <c r="C152" s="3">
        <v>42290</v>
      </c>
      <c r="D152" s="2">
        <v>701.24511719999998</v>
      </c>
      <c r="E152" s="2">
        <v>736</v>
      </c>
      <c r="F152" s="2">
        <v>740</v>
      </c>
      <c r="G152" s="2" t="s">
        <v>20</v>
      </c>
      <c r="H152" s="2" t="s">
        <v>21</v>
      </c>
      <c r="I152" s="3">
        <v>42306</v>
      </c>
      <c r="J152" s="2">
        <v>71.349999999999994</v>
      </c>
      <c r="K152" s="2">
        <v>71.349999999999994</v>
      </c>
      <c r="L152" s="2">
        <v>71.349999999999994</v>
      </c>
      <c r="M152" s="2">
        <v>71.349999999999994</v>
      </c>
      <c r="N152" s="2" t="s">
        <v>25</v>
      </c>
      <c r="O152" s="2">
        <v>1750</v>
      </c>
      <c r="P152" s="2">
        <f t="shared" ref="P152" si="296">IFERROR(J152-J153,0)</f>
        <v>35.099999999999994</v>
      </c>
      <c r="Q152" s="2">
        <f t="shared" ref="Q152" si="297">IF(P152=0, 0, IFERROR(M152 - M153, 0))</f>
        <v>35.099999999999994</v>
      </c>
      <c r="R152" s="2">
        <f t="shared" ref="R152" si="298">IF(P152=0, 0, IFERROR(J152 - M153, 0))</f>
        <v>35.099999999999994</v>
      </c>
      <c r="S152" s="2">
        <f t="shared" ref="S152" si="299">IF(P152=0, 0, IFERROR(M152 - J153, 0))</f>
        <v>35.099999999999994</v>
      </c>
    </row>
    <row r="153" spans="1:19" x14ac:dyDescent="0.2">
      <c r="A153" s="3">
        <v>42291</v>
      </c>
      <c r="B153" s="2" t="s">
        <v>22</v>
      </c>
      <c r="C153" s="3">
        <v>42292</v>
      </c>
      <c r="D153" s="2">
        <v>682.82757570000001</v>
      </c>
      <c r="E153" s="2">
        <v>736</v>
      </c>
      <c r="F153" s="2">
        <v>740</v>
      </c>
      <c r="G153" s="2" t="s">
        <v>20</v>
      </c>
      <c r="H153" s="2" t="s">
        <v>21</v>
      </c>
      <c r="I153" s="3">
        <v>42306</v>
      </c>
      <c r="J153" s="2">
        <v>36.25</v>
      </c>
      <c r="K153" s="2">
        <v>36.25</v>
      </c>
      <c r="L153" s="2">
        <v>36.25</v>
      </c>
      <c r="M153" s="2">
        <v>36.25</v>
      </c>
      <c r="N153" s="2">
        <v>1</v>
      </c>
      <c r="O153" s="2">
        <v>2000</v>
      </c>
    </row>
    <row r="154" spans="1:19" x14ac:dyDescent="0.2">
      <c r="A154" s="3">
        <v>42291</v>
      </c>
      <c r="B154" s="2" t="s">
        <v>19</v>
      </c>
      <c r="C154" s="3">
        <v>42290</v>
      </c>
      <c r="D154" s="2">
        <v>701.24511719999998</v>
      </c>
      <c r="E154" s="2">
        <v>666</v>
      </c>
      <c r="F154" s="2">
        <v>660</v>
      </c>
      <c r="G154" s="2" t="s">
        <v>23</v>
      </c>
      <c r="H154" s="2" t="s">
        <v>24</v>
      </c>
      <c r="I154" s="3">
        <v>42306</v>
      </c>
      <c r="J154" s="2">
        <v>0.3</v>
      </c>
      <c r="K154" s="2">
        <v>0.3</v>
      </c>
      <c r="L154" s="2">
        <v>0.3</v>
      </c>
      <c r="M154" s="2">
        <v>0.3</v>
      </c>
      <c r="N154" s="2" t="s">
        <v>25</v>
      </c>
      <c r="O154" s="2" t="s">
        <v>25</v>
      </c>
      <c r="P154" s="2">
        <f t="shared" ref="P154" si="300">IFERROR(J154-J155,0)</f>
        <v>0</v>
      </c>
      <c r="Q154" s="2">
        <f t="shared" ref="Q154" si="301">IF(P154=0, 0, IFERROR(M154 - M155, 0))</f>
        <v>0</v>
      </c>
      <c r="R154" s="2">
        <f t="shared" ref="R154" si="302">IF(P154=0, 0, IFERROR(J154 - M155, 0))</f>
        <v>0</v>
      </c>
      <c r="S154" s="2">
        <f t="shared" ref="S154" si="303">IF(P154=0, 0, IFERROR(M154 - J155, 0))</f>
        <v>0</v>
      </c>
    </row>
    <row r="155" spans="1:19" x14ac:dyDescent="0.2">
      <c r="A155" s="3">
        <v>42291</v>
      </c>
      <c r="B155" s="2" t="s">
        <v>22</v>
      </c>
      <c r="C155" s="3">
        <v>42292</v>
      </c>
      <c r="D155" s="2">
        <v>682.82757570000001</v>
      </c>
      <c r="E155" s="2">
        <v>666</v>
      </c>
      <c r="F155" s="2">
        <v>660</v>
      </c>
      <c r="G155" s="2" t="s">
        <v>23</v>
      </c>
      <c r="H155" s="2" t="s">
        <v>24</v>
      </c>
      <c r="I155" s="3">
        <v>42306</v>
      </c>
      <c r="J155" s="2">
        <v>0.3</v>
      </c>
      <c r="K155" s="2">
        <v>0.3</v>
      </c>
      <c r="L155" s="2">
        <v>0.3</v>
      </c>
      <c r="M155" s="2">
        <v>0.3</v>
      </c>
      <c r="N155" s="2" t="s">
        <v>25</v>
      </c>
      <c r="O155" s="2" t="s">
        <v>25</v>
      </c>
    </row>
    <row r="156" spans="1:19" x14ac:dyDescent="0.2">
      <c r="A156" s="3">
        <v>42206</v>
      </c>
      <c r="B156" s="2" t="s">
        <v>19</v>
      </c>
      <c r="C156" s="3">
        <v>42205</v>
      </c>
      <c r="D156" s="2">
        <v>787.68212889999995</v>
      </c>
      <c r="E156" s="2">
        <v>827</v>
      </c>
      <c r="F156" s="2">
        <v>840</v>
      </c>
      <c r="G156" s="2" t="s">
        <v>20</v>
      </c>
      <c r="H156" s="2" t="s">
        <v>21</v>
      </c>
      <c r="I156" s="3">
        <v>42215</v>
      </c>
      <c r="J156" s="2">
        <v>96.2</v>
      </c>
      <c r="K156" s="2">
        <v>96.2</v>
      </c>
      <c r="L156" s="2">
        <v>96.2</v>
      </c>
      <c r="M156" s="2">
        <v>96.2</v>
      </c>
      <c r="N156" s="2" t="s">
        <v>25</v>
      </c>
      <c r="O156" s="2">
        <v>8250</v>
      </c>
      <c r="P156" s="2">
        <f t="shared" ref="P156" si="304">IFERROR(J156-J157,0)</f>
        <v>42.75</v>
      </c>
      <c r="Q156" s="2">
        <f t="shared" ref="Q156" si="305">IF(P156=0, 0, IFERROR(M156 - M157, 0))</f>
        <v>42.75</v>
      </c>
      <c r="R156" s="2">
        <f t="shared" ref="R156" si="306">IF(P156=0, 0, IFERROR(J156 - M157, 0))</f>
        <v>42.75</v>
      </c>
      <c r="S156" s="2">
        <f t="shared" ref="S156" si="307">IF(P156=0, 0, IFERROR(M156 - J157, 0))</f>
        <v>42.75</v>
      </c>
    </row>
    <row r="157" spans="1:19" x14ac:dyDescent="0.2">
      <c r="A157" s="3">
        <v>42206</v>
      </c>
      <c r="B157" s="2" t="s">
        <v>22</v>
      </c>
      <c r="C157" s="3">
        <v>42207</v>
      </c>
      <c r="D157" s="2">
        <v>794.06567380000001</v>
      </c>
      <c r="E157" s="2">
        <v>827</v>
      </c>
      <c r="F157" s="2">
        <v>840</v>
      </c>
      <c r="G157" s="2" t="s">
        <v>20</v>
      </c>
      <c r="H157" s="2" t="s">
        <v>21</v>
      </c>
      <c r="I157" s="3">
        <v>42215</v>
      </c>
      <c r="J157" s="2">
        <v>53.45</v>
      </c>
      <c r="K157" s="2">
        <v>53.45</v>
      </c>
      <c r="L157" s="2">
        <v>53.45</v>
      </c>
      <c r="M157" s="2">
        <v>53.45</v>
      </c>
      <c r="N157" s="2" t="s">
        <v>25</v>
      </c>
      <c r="O157" s="2">
        <v>8250</v>
      </c>
    </row>
    <row r="158" spans="1:19" x14ac:dyDescent="0.2">
      <c r="A158" s="3">
        <v>42206</v>
      </c>
      <c r="B158" s="2" t="s">
        <v>19</v>
      </c>
      <c r="C158" s="3">
        <v>42205</v>
      </c>
      <c r="D158" s="2">
        <v>787.68212889999995</v>
      </c>
      <c r="E158" s="2">
        <v>748</v>
      </c>
      <c r="F158" s="2">
        <v>740</v>
      </c>
      <c r="G158" s="2" t="s">
        <v>23</v>
      </c>
      <c r="H158" s="2" t="s">
        <v>24</v>
      </c>
      <c r="I158" s="3">
        <v>42215</v>
      </c>
      <c r="J158" s="2">
        <v>3</v>
      </c>
      <c r="K158" s="2">
        <v>3</v>
      </c>
      <c r="L158" s="2">
        <v>3</v>
      </c>
      <c r="M158" s="2">
        <v>3</v>
      </c>
      <c r="N158" s="2" t="s">
        <v>25</v>
      </c>
      <c r="O158" s="2">
        <v>250</v>
      </c>
      <c r="P158" s="2">
        <f t="shared" ref="P158" si="308">IFERROR(J158-J159,0)</f>
        <v>0</v>
      </c>
      <c r="Q158" s="2">
        <f t="shared" ref="Q158" si="309">IF(P158=0, 0, IFERROR(M158 - M159, 0))</f>
        <v>0</v>
      </c>
      <c r="R158" s="2">
        <f t="shared" ref="R158" si="310">IF(P158=0, 0, IFERROR(J158 - M159, 0))</f>
        <v>0</v>
      </c>
      <c r="S158" s="2">
        <f t="shared" ref="S158" si="311">IF(P158=0, 0, IFERROR(M158 - J159, 0))</f>
        <v>0</v>
      </c>
    </row>
    <row r="159" spans="1:19" x14ac:dyDescent="0.2">
      <c r="A159" s="3">
        <v>42206</v>
      </c>
      <c r="B159" s="2" t="s">
        <v>22</v>
      </c>
      <c r="C159" s="3">
        <v>42207</v>
      </c>
      <c r="D159" s="2">
        <v>794.06567380000001</v>
      </c>
      <c r="E159" s="2">
        <v>748</v>
      </c>
      <c r="F159" s="2">
        <v>740</v>
      </c>
      <c r="G159" s="2" t="s">
        <v>23</v>
      </c>
      <c r="H159" s="2" t="s">
        <v>24</v>
      </c>
      <c r="I159" s="3">
        <v>42215</v>
      </c>
      <c r="J159" s="2">
        <v>3</v>
      </c>
      <c r="K159" s="2">
        <v>3</v>
      </c>
      <c r="L159" s="2">
        <v>3</v>
      </c>
      <c r="M159" s="2">
        <v>3</v>
      </c>
      <c r="N159" s="2" t="s">
        <v>25</v>
      </c>
      <c r="O159" s="2">
        <v>250</v>
      </c>
    </row>
    <row r="160" spans="1:19" x14ac:dyDescent="0.2">
      <c r="A160" s="3">
        <v>42132</v>
      </c>
      <c r="B160" s="2" t="s">
        <v>19</v>
      </c>
      <c r="C160" s="3">
        <v>42131</v>
      </c>
      <c r="D160" s="2">
        <v>739.4705811</v>
      </c>
      <c r="E160" s="2">
        <v>776</v>
      </c>
      <c r="F160" s="2">
        <v>780</v>
      </c>
      <c r="G160" s="2" t="s">
        <v>20</v>
      </c>
      <c r="H160" s="2" t="s">
        <v>21</v>
      </c>
      <c r="I160" s="3">
        <v>42152</v>
      </c>
      <c r="J160" s="2">
        <v>71</v>
      </c>
      <c r="K160" s="2">
        <v>71</v>
      </c>
      <c r="L160" s="2">
        <v>71</v>
      </c>
      <c r="M160" s="2">
        <v>71</v>
      </c>
      <c r="N160" s="2" t="s">
        <v>25</v>
      </c>
      <c r="O160" s="2">
        <v>1000</v>
      </c>
      <c r="P160" s="2">
        <f t="shared" ref="P160" si="312">IFERROR(J160-J161,0)</f>
        <v>0</v>
      </c>
      <c r="Q160" s="2">
        <f t="shared" ref="Q160" si="313">IF(P160=0, 0, IFERROR(M160 - M161, 0))</f>
        <v>0</v>
      </c>
      <c r="R160" s="2">
        <f t="shared" ref="R160" si="314">IF(P160=0, 0, IFERROR(J160 - M161, 0))</f>
        <v>0</v>
      </c>
      <c r="S160" s="2">
        <f t="shared" ref="S160" si="315">IF(P160=0, 0, IFERROR(M160 - J161, 0))</f>
        <v>0</v>
      </c>
    </row>
    <row r="161" spans="1:19" x14ac:dyDescent="0.2">
      <c r="A161" s="3">
        <v>42132</v>
      </c>
      <c r="B161" s="2" t="s">
        <v>22</v>
      </c>
      <c r="C161" s="3">
        <v>42135</v>
      </c>
      <c r="D161" s="2">
        <v>738.14733890000002</v>
      </c>
      <c r="E161" s="2">
        <v>776</v>
      </c>
      <c r="F161" s="2">
        <v>780</v>
      </c>
      <c r="G161" s="2" t="s">
        <v>20</v>
      </c>
      <c r="H161" s="2" t="s">
        <v>21</v>
      </c>
      <c r="I161" s="3">
        <v>42152</v>
      </c>
      <c r="J161" s="2">
        <v>71</v>
      </c>
      <c r="K161" s="2">
        <v>71</v>
      </c>
      <c r="L161" s="2">
        <v>71</v>
      </c>
      <c r="M161" s="2">
        <v>71</v>
      </c>
      <c r="N161" s="2" t="s">
        <v>25</v>
      </c>
      <c r="O161" s="2">
        <v>1000</v>
      </c>
    </row>
    <row r="162" spans="1:19" x14ac:dyDescent="0.2">
      <c r="A162" s="3">
        <v>42132</v>
      </c>
      <c r="B162" s="2" t="s">
        <v>19</v>
      </c>
      <c r="C162" s="3">
        <v>42131</v>
      </c>
      <c r="D162" s="2">
        <v>739.4705811</v>
      </c>
      <c r="E162" s="2">
        <v>702</v>
      </c>
      <c r="F162" s="2">
        <v>700</v>
      </c>
      <c r="G162" s="2" t="s">
        <v>23</v>
      </c>
      <c r="H162" s="2" t="s">
        <v>24</v>
      </c>
      <c r="I162" s="3">
        <v>42152</v>
      </c>
      <c r="J162" s="2">
        <v>0.75</v>
      </c>
      <c r="K162" s="2">
        <v>0.75</v>
      </c>
      <c r="L162" s="2">
        <v>0.75</v>
      </c>
      <c r="M162" s="2">
        <v>0.75</v>
      </c>
      <c r="N162" s="2" t="s">
        <v>25</v>
      </c>
      <c r="O162" s="2">
        <v>500</v>
      </c>
      <c r="P162" s="2">
        <f t="shared" ref="P162" si="316">IFERROR(J162-J163,0)</f>
        <v>0</v>
      </c>
      <c r="Q162" s="2">
        <f t="shared" ref="Q162" si="317">IF(P162=0, 0, IFERROR(M162 - M163, 0))</f>
        <v>0</v>
      </c>
      <c r="R162" s="2">
        <f t="shared" ref="R162" si="318">IF(P162=0, 0, IFERROR(J162 - M163, 0))</f>
        <v>0</v>
      </c>
      <c r="S162" s="2">
        <f t="shared" ref="S162" si="319">IF(P162=0, 0, IFERROR(M162 - J163, 0))</f>
        <v>0</v>
      </c>
    </row>
    <row r="163" spans="1:19" x14ac:dyDescent="0.2">
      <c r="A163" s="3">
        <v>42132</v>
      </c>
      <c r="B163" s="2" t="s">
        <v>22</v>
      </c>
      <c r="C163" s="3">
        <v>42135</v>
      </c>
      <c r="D163" s="2">
        <v>738.14733890000002</v>
      </c>
      <c r="E163" s="2">
        <v>702</v>
      </c>
      <c r="F163" s="2">
        <v>700</v>
      </c>
      <c r="G163" s="2" t="s">
        <v>23</v>
      </c>
      <c r="H163" s="2" t="s">
        <v>24</v>
      </c>
      <c r="I163" s="3">
        <v>42152</v>
      </c>
      <c r="J163" s="2">
        <v>0.75</v>
      </c>
      <c r="K163" s="2">
        <v>0.75</v>
      </c>
      <c r="L163" s="2">
        <v>0.75</v>
      </c>
      <c r="M163" s="2">
        <v>0.75</v>
      </c>
      <c r="N163" s="2" t="s">
        <v>25</v>
      </c>
      <c r="O163" s="2">
        <v>500</v>
      </c>
    </row>
    <row r="164" spans="1:19" x14ac:dyDescent="0.2">
      <c r="A164" s="3">
        <v>42023</v>
      </c>
      <c r="B164" s="2" t="s">
        <v>19</v>
      </c>
      <c r="C164" s="3">
        <v>42020</v>
      </c>
      <c r="D164" s="2">
        <v>803.32312009999998</v>
      </c>
      <c r="E164" s="2">
        <v>843</v>
      </c>
      <c r="F164" s="2">
        <v>850</v>
      </c>
      <c r="G164" s="2" t="s">
        <v>20</v>
      </c>
      <c r="H164" s="2" t="s">
        <v>21</v>
      </c>
      <c r="I164" s="3">
        <v>42033</v>
      </c>
      <c r="J164" s="2">
        <v>86.4</v>
      </c>
      <c r="K164" s="2">
        <v>96.6</v>
      </c>
      <c r="L164" s="2">
        <v>86.4</v>
      </c>
      <c r="M164" s="2">
        <v>89.8</v>
      </c>
      <c r="N164" s="2">
        <v>22</v>
      </c>
      <c r="O164" s="2">
        <v>94000</v>
      </c>
      <c r="P164" s="2">
        <f t="shared" ref="P164" si="320">IFERROR(J164-J165,0)</f>
        <v>39.450000000000003</v>
      </c>
      <c r="Q164" s="2">
        <f t="shared" ref="Q164" si="321">IF(P164=0, 0, IFERROR(M164 - M165, 0))</f>
        <v>35.949999999999996</v>
      </c>
      <c r="R164" s="2">
        <f t="shared" ref="R164" si="322">IF(P164=0, 0, IFERROR(J164 - M165, 0))</f>
        <v>32.550000000000004</v>
      </c>
      <c r="S164" s="2">
        <f t="shared" ref="S164" si="323">IF(P164=0, 0, IFERROR(M164 - J165, 0))</f>
        <v>42.849999999999994</v>
      </c>
    </row>
    <row r="165" spans="1:19" x14ac:dyDescent="0.2">
      <c r="A165" s="3">
        <v>42023</v>
      </c>
      <c r="B165" s="2" t="s">
        <v>22</v>
      </c>
      <c r="C165" s="3">
        <v>42024</v>
      </c>
      <c r="D165" s="2">
        <v>764.39691159999995</v>
      </c>
      <c r="E165" s="2">
        <v>843</v>
      </c>
      <c r="F165" s="2">
        <v>850</v>
      </c>
      <c r="G165" s="2" t="s">
        <v>20</v>
      </c>
      <c r="H165" s="2" t="s">
        <v>21</v>
      </c>
      <c r="I165" s="3">
        <v>42033</v>
      </c>
      <c r="J165" s="2">
        <v>46.95</v>
      </c>
      <c r="K165" s="2">
        <v>55</v>
      </c>
      <c r="L165" s="2">
        <v>39</v>
      </c>
      <c r="M165" s="2">
        <v>53.85</v>
      </c>
      <c r="N165" s="2">
        <v>101</v>
      </c>
      <c r="O165" s="2">
        <v>60000</v>
      </c>
    </row>
    <row r="166" spans="1:19" x14ac:dyDescent="0.2">
      <c r="A166" s="3">
        <v>42023</v>
      </c>
      <c r="B166" s="2" t="s">
        <v>19</v>
      </c>
      <c r="C166" s="3">
        <v>42020</v>
      </c>
      <c r="D166" s="2">
        <v>803.32312009999998</v>
      </c>
      <c r="E166" s="2">
        <v>763</v>
      </c>
      <c r="F166" s="2">
        <v>760</v>
      </c>
      <c r="G166" s="2" t="s">
        <v>23</v>
      </c>
      <c r="H166" s="2" t="s">
        <v>24</v>
      </c>
      <c r="I166" s="3">
        <v>42033</v>
      </c>
      <c r="J166" s="2">
        <v>0.55000000000000004</v>
      </c>
      <c r="K166" s="2">
        <v>0.55000000000000004</v>
      </c>
      <c r="L166" s="2">
        <v>0.35</v>
      </c>
      <c r="M166" s="2">
        <v>0.4</v>
      </c>
      <c r="N166" s="2">
        <v>5</v>
      </c>
      <c r="O166" s="2">
        <v>79000</v>
      </c>
      <c r="P166" s="2">
        <f t="shared" ref="P166" si="324">IFERROR(J166-J167,0)</f>
        <v>0.10000000000000003</v>
      </c>
      <c r="Q166" s="2">
        <f t="shared" ref="Q166" si="325">IF(P166=0, 0, IFERROR(M166 - M167, 0))</f>
        <v>-4.9999999999999989E-2</v>
      </c>
      <c r="R166" s="2">
        <f t="shared" ref="R166" si="326">IF(P166=0, 0, IFERROR(J166 - M167, 0))</f>
        <v>0.10000000000000003</v>
      </c>
      <c r="S166" s="2">
        <f t="shared" ref="S166" si="327">IF(P166=0, 0, IFERROR(M166 - J167, 0))</f>
        <v>-4.9999999999999989E-2</v>
      </c>
    </row>
    <row r="167" spans="1:19" x14ac:dyDescent="0.2">
      <c r="A167" s="3">
        <v>42023</v>
      </c>
      <c r="B167" s="2" t="s">
        <v>22</v>
      </c>
      <c r="C167" s="3">
        <v>42024</v>
      </c>
      <c r="D167" s="2">
        <v>764.39691159999995</v>
      </c>
      <c r="E167" s="2">
        <v>763</v>
      </c>
      <c r="F167" s="2">
        <v>760</v>
      </c>
      <c r="G167" s="2" t="s">
        <v>23</v>
      </c>
      <c r="H167" s="2" t="s">
        <v>24</v>
      </c>
      <c r="I167" s="3">
        <v>42033</v>
      </c>
      <c r="J167" s="2">
        <v>0.45</v>
      </c>
      <c r="K167" s="2">
        <v>0.8</v>
      </c>
      <c r="L167" s="2">
        <v>0.3</v>
      </c>
      <c r="M167" s="2">
        <v>0.45</v>
      </c>
      <c r="N167" s="2">
        <v>5</v>
      </c>
      <c r="O167" s="2">
        <v>97500</v>
      </c>
    </row>
    <row r="169" spans="1:19" x14ac:dyDescent="0.2">
      <c r="O169" s="2" t="s">
        <v>26</v>
      </c>
      <c r="P169" s="2">
        <f>SUM(P2:P167)</f>
        <v>876.70000000000016</v>
      </c>
      <c r="Q169" s="2">
        <f>SUM(Q2:Q167)</f>
        <v>1270.3</v>
      </c>
      <c r="R169" s="2">
        <f>SUM(R2:R167)</f>
        <v>1231.5999999999997</v>
      </c>
      <c r="S169" s="2">
        <f>SUM(S2:S167)</f>
        <v>915.40000000000009</v>
      </c>
    </row>
    <row r="170" spans="1:19" x14ac:dyDescent="0.2">
      <c r="P170" s="2">
        <f>P169*300</f>
        <v>263010.00000000006</v>
      </c>
      <c r="Q170" s="2">
        <f t="shared" ref="Q170:S170" si="328">Q169*300</f>
        <v>381090</v>
      </c>
      <c r="R170" s="2">
        <f t="shared" si="328"/>
        <v>369479.99999999988</v>
      </c>
      <c r="S170" s="2">
        <f t="shared" si="328"/>
        <v>274620</v>
      </c>
    </row>
  </sheetData>
  <autoFilter ref="A1:S167" xr:uid="{6E2C61BC-63CB-6943-AE6E-1E5078CC32BE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C863-C841-5D41-BCBB-AFC524A48D82}">
  <dimension ref="A1:S170"/>
  <sheetViews>
    <sheetView topLeftCell="A131" workbookViewId="0">
      <selection activeCell="U149" sqref="U149"/>
    </sheetView>
  </sheetViews>
  <sheetFormatPr baseColWidth="10" defaultColWidth="8.83203125" defaultRowHeight="15" x14ac:dyDescent="0.2"/>
  <cols>
    <col min="1" max="1" width="12.5" style="2" bestFit="1" customWidth="1"/>
    <col min="2" max="2" width="10.6640625" style="2" customWidth="1"/>
    <col min="3" max="3" width="11.5" style="2" customWidth="1"/>
    <col min="4" max="4" width="10.83203125" style="2" customWidth="1"/>
    <col min="5" max="5" width="11.33203125" style="2" customWidth="1"/>
    <col min="6" max="6" width="11.5" style="2" customWidth="1"/>
    <col min="7" max="7" width="8.33203125" style="2" customWidth="1"/>
    <col min="8" max="8" width="10.83203125" style="2" customWidth="1"/>
    <col min="9" max="9" width="10.1640625" style="2" customWidth="1"/>
    <col min="10" max="13" width="5.83203125" style="2" customWidth="1"/>
    <col min="14" max="14" width="6.83203125" style="2" customWidth="1"/>
    <col min="15" max="15" width="12.33203125" style="2" customWidth="1"/>
    <col min="16" max="18" width="6.5" style="2" customWidth="1"/>
    <col min="19" max="20" width="6.5" style="2" bestFit="1" customWidth="1"/>
    <col min="21" max="21" width="8.6640625" style="2" bestFit="1" customWidth="1"/>
    <col min="22" max="16384" width="8.83203125" style="2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3">
        <v>45766</v>
      </c>
      <c r="B2" s="2" t="s">
        <v>19</v>
      </c>
      <c r="C2" s="3">
        <v>45764</v>
      </c>
      <c r="D2" s="2">
        <v>1406.7</v>
      </c>
      <c r="E2" s="2">
        <v>1477</v>
      </c>
      <c r="F2" s="2">
        <v>1480</v>
      </c>
      <c r="G2" s="2" t="s">
        <v>20</v>
      </c>
      <c r="H2" s="2" t="s">
        <v>21</v>
      </c>
      <c r="I2" s="3">
        <v>45806</v>
      </c>
      <c r="J2" s="2">
        <v>11</v>
      </c>
      <c r="K2" s="2">
        <v>18.8</v>
      </c>
      <c r="L2" s="2">
        <v>10.050000000000001</v>
      </c>
      <c r="M2" s="2">
        <v>17.7</v>
      </c>
      <c r="N2" s="2">
        <v>261</v>
      </c>
      <c r="O2" s="2">
        <v>135100</v>
      </c>
      <c r="P2" s="2">
        <f>IFERROR(J2-J4,0)</f>
        <v>-13.05</v>
      </c>
      <c r="Q2" s="2">
        <f>IF(P2=0, 0, IFERROR(M2 - M4, 0))</f>
        <v>1.0999999999999979</v>
      </c>
      <c r="R2" s="2">
        <f>IF(P2=0, 0, IFERROR(J2 - M4, 0))</f>
        <v>-5.6000000000000014</v>
      </c>
      <c r="S2" s="2">
        <f>IF(P2=0, 0, IFERROR(M2 - J4, 0))</f>
        <v>-6.3500000000000014</v>
      </c>
    </row>
    <row r="3" spans="1:19" x14ac:dyDescent="0.2">
      <c r="A3" s="3">
        <v>45766</v>
      </c>
      <c r="B3" s="2" t="s">
        <v>22</v>
      </c>
      <c r="C3" s="3">
        <v>45768</v>
      </c>
      <c r="D3" s="2">
        <v>1409.8</v>
      </c>
      <c r="E3" s="2">
        <v>1477</v>
      </c>
      <c r="F3" s="2">
        <v>1480</v>
      </c>
      <c r="G3" s="2" t="s">
        <v>20</v>
      </c>
      <c r="H3" s="2" t="s">
        <v>21</v>
      </c>
      <c r="I3" s="3">
        <v>45806</v>
      </c>
      <c r="J3" s="2">
        <v>21</v>
      </c>
      <c r="K3" s="2">
        <v>23.95</v>
      </c>
      <c r="L3" s="2">
        <v>14.2</v>
      </c>
      <c r="M3" s="2">
        <v>15</v>
      </c>
      <c r="N3" s="2">
        <v>2641</v>
      </c>
      <c r="O3" s="2">
        <v>915600</v>
      </c>
    </row>
    <row r="4" spans="1:19" x14ac:dyDescent="0.2">
      <c r="A4" s="3">
        <v>45766</v>
      </c>
      <c r="B4" s="2" t="s">
        <v>19</v>
      </c>
      <c r="C4" s="3">
        <v>45764</v>
      </c>
      <c r="D4" s="2">
        <v>1406.7</v>
      </c>
      <c r="E4" s="2">
        <v>1336</v>
      </c>
      <c r="F4" s="2">
        <v>1340</v>
      </c>
      <c r="G4" s="2" t="s">
        <v>23</v>
      </c>
      <c r="H4" s="2" t="s">
        <v>24</v>
      </c>
      <c r="I4" s="3">
        <v>45806</v>
      </c>
      <c r="J4" s="2">
        <v>24.05</v>
      </c>
      <c r="K4" s="2">
        <v>25</v>
      </c>
      <c r="L4" s="2">
        <v>16.350000000000001</v>
      </c>
      <c r="M4" s="2">
        <v>16.600000000000001</v>
      </c>
      <c r="N4" s="2">
        <v>928</v>
      </c>
      <c r="O4" s="2">
        <v>308700</v>
      </c>
      <c r="P4" s="2">
        <f t="shared" ref="P4" si="0">IFERROR(J4-J6,0)</f>
        <v>6.9499999999999993</v>
      </c>
      <c r="Q4" s="2">
        <f t="shared" ref="Q4" si="1">IF(P4=0, 0, IFERROR(M4 - M6, 0))</f>
        <v>-2.3999999999999986</v>
      </c>
      <c r="R4" s="2">
        <f t="shared" ref="R4" si="2">IF(P4=0, 0, IFERROR(J4 - M6, 0))</f>
        <v>5.0500000000000007</v>
      </c>
      <c r="S4" s="2">
        <f t="shared" ref="S4" si="3">IF(P4=0, 0, IFERROR(M4 - J6, 0))</f>
        <v>-0.5</v>
      </c>
    </row>
    <row r="5" spans="1:19" x14ac:dyDescent="0.2">
      <c r="A5" s="3">
        <v>45766</v>
      </c>
      <c r="B5" s="2" t="s">
        <v>22</v>
      </c>
      <c r="C5" s="3">
        <v>45768</v>
      </c>
      <c r="D5" s="2">
        <v>1409.8</v>
      </c>
      <c r="E5" s="2">
        <v>1336</v>
      </c>
      <c r="F5" s="2">
        <v>1340</v>
      </c>
      <c r="G5" s="2" t="s">
        <v>23</v>
      </c>
      <c r="H5" s="2" t="s">
        <v>24</v>
      </c>
      <c r="I5" s="3">
        <v>45806</v>
      </c>
      <c r="J5" s="2">
        <v>9.4499999999999993</v>
      </c>
      <c r="K5" s="2">
        <v>15.6</v>
      </c>
      <c r="L5" s="2">
        <v>9.4499999999999993</v>
      </c>
      <c r="M5" s="2">
        <v>13.8</v>
      </c>
      <c r="N5" s="2">
        <v>847</v>
      </c>
      <c r="O5" s="2">
        <v>471100</v>
      </c>
    </row>
    <row r="6" spans="1:19" x14ac:dyDescent="0.2">
      <c r="A6" s="3">
        <v>45682</v>
      </c>
      <c r="B6" s="2" t="s">
        <v>19</v>
      </c>
      <c r="C6" s="3">
        <v>45681</v>
      </c>
      <c r="D6" s="2">
        <v>1209.2</v>
      </c>
      <c r="E6" s="2">
        <v>1270</v>
      </c>
      <c r="F6" s="2">
        <v>1270</v>
      </c>
      <c r="G6" s="2" t="s">
        <v>20</v>
      </c>
      <c r="H6" s="2" t="s">
        <v>21</v>
      </c>
      <c r="I6" s="3">
        <v>45715</v>
      </c>
      <c r="J6" s="2">
        <v>17.100000000000001</v>
      </c>
      <c r="K6" s="2">
        <v>21.25</v>
      </c>
      <c r="L6" s="2">
        <v>17.05</v>
      </c>
      <c r="M6" s="2">
        <v>19</v>
      </c>
      <c r="N6" s="2">
        <v>324</v>
      </c>
      <c r="O6" s="2">
        <v>217000</v>
      </c>
      <c r="P6" s="2">
        <f t="shared" ref="P6" si="4">IFERROR(J6-J8,0)</f>
        <v>1.8000000000000007</v>
      </c>
      <c r="Q6" s="2">
        <f t="shared" ref="Q6" si="5">IF(P6=0, 0, IFERROR(M6 - M8, 0))</f>
        <v>2.6000000000000014</v>
      </c>
      <c r="R6" s="2">
        <f t="shared" ref="R6" si="6">IF(P6=0, 0, IFERROR(J6 - M8, 0))</f>
        <v>0.70000000000000284</v>
      </c>
      <c r="S6" s="2">
        <f t="shared" ref="S6" si="7">IF(P6=0, 0, IFERROR(M6 - J8, 0))</f>
        <v>3.6999999999999993</v>
      </c>
    </row>
    <row r="7" spans="1:19" x14ac:dyDescent="0.2">
      <c r="A7" s="3">
        <v>45682</v>
      </c>
      <c r="B7" s="2" t="s">
        <v>22</v>
      </c>
      <c r="C7" s="3">
        <v>45684</v>
      </c>
      <c r="D7" s="2">
        <v>1227.95</v>
      </c>
      <c r="E7" s="2">
        <v>1270</v>
      </c>
      <c r="F7" s="2">
        <v>1270</v>
      </c>
      <c r="G7" s="2" t="s">
        <v>20</v>
      </c>
      <c r="H7" s="2" t="s">
        <v>21</v>
      </c>
      <c r="I7" s="3">
        <v>45715</v>
      </c>
      <c r="J7" s="2">
        <v>17</v>
      </c>
      <c r="K7" s="2">
        <v>22.8</v>
      </c>
      <c r="L7" s="2">
        <v>14.65</v>
      </c>
      <c r="M7" s="2">
        <v>20.5</v>
      </c>
      <c r="N7" s="2">
        <v>614</v>
      </c>
      <c r="O7" s="2">
        <v>238700</v>
      </c>
    </row>
    <row r="8" spans="1:19" x14ac:dyDescent="0.2">
      <c r="A8" s="3">
        <v>45682</v>
      </c>
      <c r="B8" s="2" t="s">
        <v>19</v>
      </c>
      <c r="C8" s="3">
        <v>45681</v>
      </c>
      <c r="D8" s="2">
        <v>1209.2</v>
      </c>
      <c r="E8" s="2">
        <v>1149</v>
      </c>
      <c r="F8" s="2">
        <v>1150</v>
      </c>
      <c r="G8" s="2" t="s">
        <v>23</v>
      </c>
      <c r="H8" s="2" t="s">
        <v>24</v>
      </c>
      <c r="I8" s="3">
        <v>45715</v>
      </c>
      <c r="J8" s="2">
        <v>15.3</v>
      </c>
      <c r="K8" s="2">
        <v>18.75</v>
      </c>
      <c r="L8" s="2">
        <v>13.9</v>
      </c>
      <c r="M8" s="2">
        <v>16.399999999999999</v>
      </c>
      <c r="N8" s="2">
        <v>1104</v>
      </c>
      <c r="O8" s="2">
        <v>481600</v>
      </c>
      <c r="P8" s="2">
        <f t="shared" ref="P8" si="8">IFERROR(J8-J10,0)</f>
        <v>-1.6499999999999986</v>
      </c>
      <c r="Q8" s="2">
        <f t="shared" ref="Q8" si="9">IF(P8=0, 0, IFERROR(M8 - M10, 0))</f>
        <v>-4.3000000000000007</v>
      </c>
      <c r="R8" s="2">
        <f t="shared" ref="R8" si="10">IF(P8=0, 0, IFERROR(J8 - M10, 0))</f>
        <v>-5.3999999999999986</v>
      </c>
      <c r="S8" s="2">
        <f t="shared" ref="S8" si="11">IF(P8=0, 0, IFERROR(M8 - J10, 0))</f>
        <v>-0.55000000000000071</v>
      </c>
    </row>
    <row r="9" spans="1:19" x14ac:dyDescent="0.2">
      <c r="A9" s="3">
        <v>45682</v>
      </c>
      <c r="B9" s="2" t="s">
        <v>22</v>
      </c>
      <c r="C9" s="3">
        <v>45684</v>
      </c>
      <c r="D9" s="2">
        <v>1227.95</v>
      </c>
      <c r="E9" s="2">
        <v>1149</v>
      </c>
      <c r="F9" s="2">
        <v>1150</v>
      </c>
      <c r="G9" s="2" t="s">
        <v>23</v>
      </c>
      <c r="H9" s="2" t="s">
        <v>24</v>
      </c>
      <c r="I9" s="3">
        <v>45715</v>
      </c>
      <c r="J9" s="2">
        <v>14.7</v>
      </c>
      <c r="K9" s="2">
        <v>14.7</v>
      </c>
      <c r="L9" s="2">
        <v>8.9499999999999993</v>
      </c>
      <c r="M9" s="2">
        <v>10.199999999999999</v>
      </c>
      <c r="N9" s="2">
        <v>974</v>
      </c>
      <c r="O9" s="2">
        <v>495600</v>
      </c>
    </row>
    <row r="10" spans="1:19" x14ac:dyDescent="0.2">
      <c r="A10" s="3">
        <v>45591</v>
      </c>
      <c r="B10" s="2" t="s">
        <v>19</v>
      </c>
      <c r="C10" s="3">
        <v>45590</v>
      </c>
      <c r="D10" s="2">
        <v>1255.45</v>
      </c>
      <c r="E10" s="2">
        <v>1318</v>
      </c>
      <c r="F10" s="2">
        <v>1320</v>
      </c>
      <c r="G10" s="2" t="s">
        <v>20</v>
      </c>
      <c r="H10" s="2" t="s">
        <v>21</v>
      </c>
      <c r="I10" s="3">
        <v>45624</v>
      </c>
      <c r="J10" s="2">
        <v>16.95</v>
      </c>
      <c r="K10" s="2">
        <v>22.8</v>
      </c>
      <c r="L10" s="2">
        <v>14.55</v>
      </c>
      <c r="M10" s="2">
        <v>20.7</v>
      </c>
      <c r="N10" s="2">
        <v>709</v>
      </c>
      <c r="O10" s="2">
        <v>189700</v>
      </c>
      <c r="P10" s="2">
        <f t="shared" ref="P10" si="12">IFERROR(J10-J12,0)</f>
        <v>16.95</v>
      </c>
      <c r="Q10" s="2">
        <f t="shared" ref="Q10" si="13">IF(P10=0, 0, IFERROR(M10 - M12, 0))</f>
        <v>13.549999999999999</v>
      </c>
      <c r="R10" s="2">
        <f t="shared" ref="R10" si="14">IF(P10=0, 0, IFERROR(J10 - M12, 0))</f>
        <v>9.7999999999999989</v>
      </c>
      <c r="S10" s="2">
        <f t="shared" ref="S10" si="15">IF(P10=0, 0, IFERROR(M10 - J12, 0))</f>
        <v>20.7</v>
      </c>
    </row>
    <row r="11" spans="1:19" x14ac:dyDescent="0.2">
      <c r="A11" s="3">
        <v>45591</v>
      </c>
      <c r="B11" s="2" t="s">
        <v>22</v>
      </c>
      <c r="C11" s="3">
        <v>45593</v>
      </c>
      <c r="D11" s="2">
        <v>1292.8499999999999</v>
      </c>
      <c r="E11" s="2">
        <v>1318</v>
      </c>
      <c r="F11" s="2">
        <v>1320</v>
      </c>
      <c r="G11" s="2" t="s">
        <v>20</v>
      </c>
      <c r="H11" s="2" t="s">
        <v>21</v>
      </c>
      <c r="I11" s="3">
        <v>45624</v>
      </c>
      <c r="J11" s="2">
        <v>28.45</v>
      </c>
      <c r="K11" s="2">
        <v>30.25</v>
      </c>
      <c r="L11" s="2">
        <v>22.15</v>
      </c>
      <c r="M11" s="2">
        <v>23.1</v>
      </c>
      <c r="N11" s="2">
        <v>3214</v>
      </c>
      <c r="O11" s="2">
        <v>446600</v>
      </c>
    </row>
    <row r="12" spans="1:19" x14ac:dyDescent="0.2">
      <c r="A12" s="3">
        <v>45591</v>
      </c>
      <c r="B12" s="2" t="s">
        <v>19</v>
      </c>
      <c r="C12" s="3">
        <v>45590</v>
      </c>
      <c r="D12" s="2">
        <v>1255.45</v>
      </c>
      <c r="E12" s="2">
        <v>1193</v>
      </c>
      <c r="F12" s="2">
        <v>1190</v>
      </c>
      <c r="G12" s="2" t="s">
        <v>23</v>
      </c>
      <c r="H12" s="2" t="s">
        <v>24</v>
      </c>
      <c r="I12" s="3">
        <v>45624</v>
      </c>
      <c r="K12" s="2" t="s">
        <v>25</v>
      </c>
      <c r="L12" s="2" t="s">
        <v>25</v>
      </c>
      <c r="M12" s="2">
        <v>7.15</v>
      </c>
      <c r="N12" s="2" t="s">
        <v>25</v>
      </c>
      <c r="O12" s="2" t="s">
        <v>25</v>
      </c>
      <c r="P12" s="2">
        <f t="shared" ref="P12" si="16">IFERROR(J12-J14,0)</f>
        <v>-9.75</v>
      </c>
      <c r="Q12" s="2">
        <f t="shared" ref="Q12" si="17">IF(P12=0, 0, IFERROR(M12 - M14, 0))</f>
        <v>-5</v>
      </c>
      <c r="R12" s="2">
        <f t="shared" ref="R12" si="18">IF(P12=0, 0, IFERROR(J12 - M14, 0))</f>
        <v>-12.15</v>
      </c>
      <c r="S12" s="2">
        <f t="shared" ref="S12" si="19">IF(P12=0, 0, IFERROR(M12 - J14, 0))</f>
        <v>-2.5999999999999996</v>
      </c>
    </row>
    <row r="13" spans="1:19" x14ac:dyDescent="0.2">
      <c r="A13" s="3">
        <v>45591</v>
      </c>
      <c r="B13" s="2" t="s">
        <v>22</v>
      </c>
      <c r="C13" s="3">
        <v>45593</v>
      </c>
      <c r="D13" s="2">
        <v>1292.8499999999999</v>
      </c>
      <c r="E13" s="2">
        <v>1193</v>
      </c>
      <c r="F13" s="2">
        <v>1190</v>
      </c>
      <c r="G13" s="2" t="s">
        <v>23</v>
      </c>
      <c r="H13" s="2" t="s">
        <v>24</v>
      </c>
      <c r="I13" s="3">
        <v>45624</v>
      </c>
      <c r="K13" s="2" t="s">
        <v>25</v>
      </c>
      <c r="L13" s="2" t="s">
        <v>25</v>
      </c>
      <c r="M13" s="2">
        <v>7.15</v>
      </c>
      <c r="N13" s="2" t="s">
        <v>25</v>
      </c>
      <c r="O13" s="2" t="s">
        <v>25</v>
      </c>
    </row>
    <row r="14" spans="1:19" x14ac:dyDescent="0.2">
      <c r="A14" s="3">
        <v>45500</v>
      </c>
      <c r="B14" s="2" t="s">
        <v>19</v>
      </c>
      <c r="C14" s="3">
        <v>45499</v>
      </c>
      <c r="D14" s="2">
        <v>1207.2</v>
      </c>
      <c r="E14" s="2">
        <v>1268</v>
      </c>
      <c r="F14" s="2">
        <v>1270</v>
      </c>
      <c r="G14" s="2" t="s">
        <v>20</v>
      </c>
      <c r="H14" s="2" t="s">
        <v>21</v>
      </c>
      <c r="I14" s="3">
        <v>45533</v>
      </c>
      <c r="J14" s="2">
        <v>9.75</v>
      </c>
      <c r="K14" s="2">
        <v>14</v>
      </c>
      <c r="L14" s="2">
        <v>8.0500000000000007</v>
      </c>
      <c r="M14" s="2">
        <v>12.15</v>
      </c>
      <c r="N14" s="2">
        <v>2443</v>
      </c>
      <c r="O14" s="2">
        <v>380100</v>
      </c>
      <c r="P14" s="2">
        <f t="shared" ref="P14" si="20">IFERROR(J14-J16,0)</f>
        <v>-7.3000000000000007</v>
      </c>
      <c r="Q14" s="2">
        <f t="shared" ref="Q14" si="21">IF(P14=0, 0, IFERROR(M14 - M16, 0))</f>
        <v>-2.2999999999999989</v>
      </c>
      <c r="R14" s="2">
        <f t="shared" ref="R14" si="22">IF(P14=0, 0, IFERROR(J14 - M16, 0))</f>
        <v>-4.6999999999999993</v>
      </c>
      <c r="S14" s="2">
        <f t="shared" ref="S14" si="23">IF(P14=0, 0, IFERROR(M14 - J16, 0))</f>
        <v>-4.9000000000000004</v>
      </c>
    </row>
    <row r="15" spans="1:19" x14ac:dyDescent="0.2">
      <c r="A15" s="3">
        <v>45500</v>
      </c>
      <c r="B15" s="2" t="s">
        <v>22</v>
      </c>
      <c r="C15" s="3">
        <v>45502</v>
      </c>
      <c r="D15" s="2">
        <v>1212.7</v>
      </c>
      <c r="E15" s="2">
        <v>1268</v>
      </c>
      <c r="F15" s="2">
        <v>1270</v>
      </c>
      <c r="G15" s="2" t="s">
        <v>20</v>
      </c>
      <c r="H15" s="2" t="s">
        <v>21</v>
      </c>
      <c r="I15" s="3">
        <v>45533</v>
      </c>
      <c r="J15" s="2">
        <v>11.15</v>
      </c>
      <c r="K15" s="2">
        <v>16.149999999999999</v>
      </c>
      <c r="L15" s="2">
        <v>7.35</v>
      </c>
      <c r="M15" s="2">
        <v>8.1</v>
      </c>
      <c r="N15" s="2">
        <v>9809</v>
      </c>
      <c r="O15" s="2">
        <v>787500</v>
      </c>
    </row>
    <row r="16" spans="1:19" x14ac:dyDescent="0.2">
      <c r="A16" s="3">
        <v>45500</v>
      </c>
      <c r="B16" s="2" t="s">
        <v>19</v>
      </c>
      <c r="C16" s="3">
        <v>45499</v>
      </c>
      <c r="D16" s="2">
        <v>1207.2</v>
      </c>
      <c r="E16" s="2">
        <v>1147</v>
      </c>
      <c r="F16" s="2">
        <v>1150</v>
      </c>
      <c r="G16" s="2" t="s">
        <v>23</v>
      </c>
      <c r="H16" s="2" t="s">
        <v>24</v>
      </c>
      <c r="I16" s="3">
        <v>45533</v>
      </c>
      <c r="J16" s="2">
        <v>17.05</v>
      </c>
      <c r="K16" s="2">
        <v>20.149999999999999</v>
      </c>
      <c r="L16" s="2">
        <v>12.35</v>
      </c>
      <c r="M16" s="2">
        <v>14.45</v>
      </c>
      <c r="N16" s="2">
        <v>4490</v>
      </c>
      <c r="O16" s="2">
        <v>1299200</v>
      </c>
      <c r="P16" s="2">
        <f t="shared" ref="P16" si="24">IFERROR(J16-J18,0)</f>
        <v>7.0500000000000007</v>
      </c>
      <c r="Q16" s="2">
        <f t="shared" ref="Q16" si="25">IF(P16=0, 0, IFERROR(M16 - M18, 0))</f>
        <v>4.75</v>
      </c>
      <c r="R16" s="2">
        <f t="shared" ref="R16" si="26">IF(P16=0, 0, IFERROR(J16 - M18, 0))</f>
        <v>7.3500000000000014</v>
      </c>
      <c r="S16" s="2">
        <f t="shared" ref="S16" si="27">IF(P16=0, 0, IFERROR(M16 - J18, 0))</f>
        <v>4.4499999999999993</v>
      </c>
    </row>
    <row r="17" spans="1:19" x14ac:dyDescent="0.2">
      <c r="A17" s="3">
        <v>45500</v>
      </c>
      <c r="B17" s="2" t="s">
        <v>22</v>
      </c>
      <c r="C17" s="3">
        <v>45502</v>
      </c>
      <c r="D17" s="2">
        <v>1212.7</v>
      </c>
      <c r="E17" s="2">
        <v>1147</v>
      </c>
      <c r="F17" s="2">
        <v>1150</v>
      </c>
      <c r="G17" s="2" t="s">
        <v>23</v>
      </c>
      <c r="H17" s="2" t="s">
        <v>24</v>
      </c>
      <c r="I17" s="3">
        <v>45533</v>
      </c>
      <c r="J17" s="2">
        <v>10</v>
      </c>
      <c r="K17" s="2">
        <v>10</v>
      </c>
      <c r="L17" s="2">
        <v>3.8</v>
      </c>
      <c r="M17" s="2">
        <v>8.6</v>
      </c>
      <c r="N17" s="2">
        <v>6567</v>
      </c>
      <c r="O17" s="2">
        <v>1020600</v>
      </c>
    </row>
    <row r="18" spans="1:19" x14ac:dyDescent="0.2">
      <c r="A18" s="3">
        <v>45409</v>
      </c>
      <c r="B18" s="2" t="s">
        <v>19</v>
      </c>
      <c r="C18" s="3">
        <v>45408</v>
      </c>
      <c r="D18" s="2">
        <v>1107.9000000000001</v>
      </c>
      <c r="E18" s="2">
        <v>1053</v>
      </c>
      <c r="F18" s="2">
        <v>1050</v>
      </c>
      <c r="G18" s="2" t="s">
        <v>23</v>
      </c>
      <c r="H18" s="2" t="s">
        <v>24</v>
      </c>
      <c r="I18" s="3">
        <v>45442</v>
      </c>
      <c r="J18" s="2">
        <v>10</v>
      </c>
      <c r="K18" s="2">
        <v>10.4</v>
      </c>
      <c r="L18" s="2">
        <v>7.8</v>
      </c>
      <c r="M18" s="2">
        <v>9.6999999999999993</v>
      </c>
      <c r="N18" s="2">
        <v>3005</v>
      </c>
      <c r="O18" s="2">
        <v>1071000</v>
      </c>
      <c r="P18" s="2">
        <f t="shared" ref="P18" si="28">IFERROR(J18-J20,0)</f>
        <v>-3.1999999999999993</v>
      </c>
      <c r="Q18" s="2">
        <f t="shared" ref="Q18" si="29">IF(P18=0, 0, IFERROR(M18 - M20, 0))</f>
        <v>-6.6000000000000014</v>
      </c>
      <c r="R18" s="2">
        <f t="shared" ref="R18" si="30">IF(P18=0, 0, IFERROR(J18 - M20, 0))</f>
        <v>-6.3000000000000007</v>
      </c>
      <c r="S18" s="2">
        <f t="shared" ref="S18" si="31">IF(P18=0, 0, IFERROR(M18 - J20, 0))</f>
        <v>-3.5</v>
      </c>
    </row>
    <row r="19" spans="1:19" x14ac:dyDescent="0.2">
      <c r="A19" s="3">
        <v>45409</v>
      </c>
      <c r="B19" s="2" t="s">
        <v>22</v>
      </c>
      <c r="C19" s="3">
        <v>45411</v>
      </c>
      <c r="D19" s="2">
        <v>1160.1500000000001</v>
      </c>
      <c r="E19" s="2">
        <v>1053</v>
      </c>
      <c r="F19" s="2">
        <v>1050</v>
      </c>
      <c r="G19" s="2" t="s">
        <v>23</v>
      </c>
      <c r="H19" s="2" t="s">
        <v>24</v>
      </c>
      <c r="I19" s="3">
        <v>45442</v>
      </c>
      <c r="J19" s="2">
        <v>9.0500000000000007</v>
      </c>
      <c r="K19" s="2">
        <v>9.0500000000000007</v>
      </c>
      <c r="L19" s="2">
        <v>2.4500000000000002</v>
      </c>
      <c r="M19" s="2">
        <v>2.65</v>
      </c>
      <c r="N19" s="2">
        <v>6333</v>
      </c>
      <c r="O19" s="2">
        <v>1292200</v>
      </c>
    </row>
    <row r="20" spans="1:19" x14ac:dyDescent="0.2">
      <c r="A20" s="3">
        <v>45311</v>
      </c>
      <c r="B20" s="2" t="s">
        <v>19</v>
      </c>
      <c r="C20" s="3">
        <v>45310</v>
      </c>
      <c r="D20" s="2">
        <v>999.2</v>
      </c>
      <c r="E20" s="2">
        <v>1049</v>
      </c>
      <c r="F20" s="2">
        <v>1050</v>
      </c>
      <c r="G20" s="2" t="s">
        <v>20</v>
      </c>
      <c r="H20" s="2" t="s">
        <v>21</v>
      </c>
      <c r="I20" s="3">
        <v>45351</v>
      </c>
      <c r="J20" s="2">
        <v>13.2</v>
      </c>
      <c r="K20" s="2">
        <v>18.25</v>
      </c>
      <c r="L20" s="2">
        <v>12.7</v>
      </c>
      <c r="M20" s="2">
        <v>16.3</v>
      </c>
      <c r="N20" s="2">
        <v>1785</v>
      </c>
      <c r="O20" s="2">
        <v>912100</v>
      </c>
      <c r="P20" s="2">
        <f t="shared" ref="P20" si="32">IFERROR(J20-J22,0)</f>
        <v>-1.3000000000000007</v>
      </c>
      <c r="Q20" s="2">
        <f t="shared" ref="Q20" si="33">IF(P20=0, 0, IFERROR(M20 - M22, 0))</f>
        <v>3.25</v>
      </c>
      <c r="R20" s="2">
        <f t="shared" ref="R20" si="34">IF(P20=0, 0, IFERROR(J20 - M22, 0))</f>
        <v>0.14999999999999858</v>
      </c>
      <c r="S20" s="2">
        <f t="shared" ref="S20" si="35">IF(P20=0, 0, IFERROR(M20 - J22, 0))</f>
        <v>1.8000000000000007</v>
      </c>
    </row>
    <row r="21" spans="1:19" x14ac:dyDescent="0.2">
      <c r="A21" s="3">
        <v>45311</v>
      </c>
      <c r="B21" s="2" t="s">
        <v>22</v>
      </c>
      <c r="C21" s="3">
        <v>45315</v>
      </c>
      <c r="D21" s="2">
        <v>999.2</v>
      </c>
      <c r="E21" s="2">
        <v>1049</v>
      </c>
      <c r="F21" s="2">
        <v>1050</v>
      </c>
      <c r="G21" s="2" t="s">
        <v>20</v>
      </c>
      <c r="H21" s="2" t="s">
        <v>21</v>
      </c>
      <c r="I21" s="3">
        <v>45351</v>
      </c>
      <c r="J21" s="2">
        <v>23.75</v>
      </c>
      <c r="K21" s="2">
        <v>25</v>
      </c>
      <c r="L21" s="2">
        <v>12.45</v>
      </c>
      <c r="M21" s="2">
        <v>13.65</v>
      </c>
      <c r="N21" s="2">
        <v>6728</v>
      </c>
      <c r="O21" s="2">
        <v>2541000</v>
      </c>
    </row>
    <row r="22" spans="1:19" x14ac:dyDescent="0.2">
      <c r="A22" s="3">
        <v>45311</v>
      </c>
      <c r="B22" s="2" t="s">
        <v>19</v>
      </c>
      <c r="C22" s="3">
        <v>45310</v>
      </c>
      <c r="D22" s="2">
        <v>999.2</v>
      </c>
      <c r="E22" s="2">
        <v>949</v>
      </c>
      <c r="F22" s="2">
        <v>950</v>
      </c>
      <c r="G22" s="2" t="s">
        <v>23</v>
      </c>
      <c r="H22" s="2" t="s">
        <v>24</v>
      </c>
      <c r="I22" s="3">
        <v>45351</v>
      </c>
      <c r="J22" s="2">
        <v>14.5</v>
      </c>
      <c r="K22" s="2">
        <v>14.5</v>
      </c>
      <c r="L22" s="2">
        <v>8.1</v>
      </c>
      <c r="M22" s="2">
        <v>13.05</v>
      </c>
      <c r="N22" s="2">
        <v>2240</v>
      </c>
      <c r="O22" s="2">
        <v>870800</v>
      </c>
      <c r="P22" s="2">
        <f t="shared" ref="P22" si="36">IFERROR(J22-J24,0)</f>
        <v>4.9000000000000004</v>
      </c>
      <c r="Q22" s="2">
        <f t="shared" ref="Q22" si="37">IF(P22=0, 0, IFERROR(M22 - M24, 0))</f>
        <v>4.8500000000000014</v>
      </c>
      <c r="R22" s="2">
        <f t="shared" ref="R22" si="38">IF(P22=0, 0, IFERROR(J22 - M24, 0))</f>
        <v>6.3000000000000007</v>
      </c>
      <c r="S22" s="2">
        <f t="shared" ref="S22" si="39">IF(P22=0, 0, IFERROR(M22 - J24, 0))</f>
        <v>3.4500000000000011</v>
      </c>
    </row>
    <row r="23" spans="1:19" x14ac:dyDescent="0.2">
      <c r="A23" s="3">
        <v>45311</v>
      </c>
      <c r="B23" s="2" t="s">
        <v>22</v>
      </c>
      <c r="C23" s="3">
        <v>45315</v>
      </c>
      <c r="D23" s="2">
        <v>999.2</v>
      </c>
      <c r="E23" s="2">
        <v>949</v>
      </c>
      <c r="F23" s="2">
        <v>950</v>
      </c>
      <c r="G23" s="2" t="s">
        <v>23</v>
      </c>
      <c r="H23" s="2" t="s">
        <v>24</v>
      </c>
      <c r="I23" s="3">
        <v>45351</v>
      </c>
      <c r="J23" s="2">
        <v>6.45</v>
      </c>
      <c r="K23" s="2">
        <v>10.65</v>
      </c>
      <c r="L23" s="2">
        <v>4.75</v>
      </c>
      <c r="M23" s="2">
        <v>8.9499999999999993</v>
      </c>
      <c r="N23" s="2">
        <v>2691</v>
      </c>
      <c r="O23" s="2">
        <v>1155000</v>
      </c>
    </row>
    <row r="24" spans="1:19" x14ac:dyDescent="0.2">
      <c r="A24" s="3">
        <v>45220</v>
      </c>
      <c r="B24" s="2" t="s">
        <v>19</v>
      </c>
      <c r="C24" s="3">
        <v>45219</v>
      </c>
      <c r="D24" s="2">
        <v>932.75</v>
      </c>
      <c r="E24" s="2">
        <v>979</v>
      </c>
      <c r="F24" s="2">
        <v>980</v>
      </c>
      <c r="G24" s="2" t="s">
        <v>20</v>
      </c>
      <c r="H24" s="2" t="s">
        <v>21</v>
      </c>
      <c r="I24" s="3">
        <v>45260</v>
      </c>
      <c r="J24" s="2">
        <v>9.6</v>
      </c>
      <c r="K24" s="2">
        <v>9.6999999999999993</v>
      </c>
      <c r="L24" s="2">
        <v>7.85</v>
      </c>
      <c r="M24" s="2">
        <v>8.1999999999999993</v>
      </c>
      <c r="N24" s="2">
        <v>553</v>
      </c>
      <c r="O24" s="2">
        <v>213500</v>
      </c>
      <c r="P24" s="2">
        <f t="shared" ref="P24" si="40">IFERROR(J24-J26,0)</f>
        <v>9.6</v>
      </c>
      <c r="Q24" s="2">
        <f t="shared" ref="Q24" si="41">IF(P24=0, 0, IFERROR(M24 - M26, 0))</f>
        <v>-3.7000000000000011</v>
      </c>
      <c r="R24" s="2">
        <f t="shared" ref="R24" si="42">IF(P24=0, 0, IFERROR(J24 - M26, 0))</f>
        <v>-2.3000000000000007</v>
      </c>
      <c r="S24" s="2">
        <f t="shared" ref="S24" si="43">IF(P24=0, 0, IFERROR(M24 - J26, 0))</f>
        <v>8.1999999999999993</v>
      </c>
    </row>
    <row r="25" spans="1:19" x14ac:dyDescent="0.2">
      <c r="A25" s="3">
        <v>45220</v>
      </c>
      <c r="B25" s="2" t="s">
        <v>22</v>
      </c>
      <c r="C25" s="3">
        <v>45224</v>
      </c>
      <c r="D25" s="2">
        <v>916.1</v>
      </c>
      <c r="E25" s="2">
        <v>979</v>
      </c>
      <c r="F25" s="2">
        <v>980</v>
      </c>
      <c r="G25" s="2" t="s">
        <v>20</v>
      </c>
      <c r="H25" s="2" t="s">
        <v>21</v>
      </c>
      <c r="I25" s="3">
        <v>45260</v>
      </c>
      <c r="J25" s="2">
        <v>5.85</v>
      </c>
      <c r="K25" s="2">
        <v>6.6</v>
      </c>
      <c r="L25" s="2">
        <v>3.6</v>
      </c>
      <c r="M25" s="2">
        <v>3.85</v>
      </c>
      <c r="N25" s="2">
        <v>1595</v>
      </c>
      <c r="O25" s="2">
        <v>828100</v>
      </c>
    </row>
    <row r="26" spans="1:19" x14ac:dyDescent="0.2">
      <c r="A26" s="3">
        <v>45220</v>
      </c>
      <c r="B26" s="2" t="s">
        <v>19</v>
      </c>
      <c r="C26" s="3">
        <v>45219</v>
      </c>
      <c r="D26" s="2">
        <v>932.75</v>
      </c>
      <c r="E26" s="2">
        <v>886</v>
      </c>
      <c r="F26" s="2">
        <v>885</v>
      </c>
      <c r="G26" s="2" t="s">
        <v>23</v>
      </c>
      <c r="H26" s="2" t="s">
        <v>24</v>
      </c>
      <c r="I26" s="3">
        <v>45260</v>
      </c>
      <c r="K26" s="2" t="s">
        <v>25</v>
      </c>
      <c r="L26" s="2" t="s">
        <v>25</v>
      </c>
      <c r="M26" s="2">
        <v>11.9</v>
      </c>
      <c r="N26" s="2" t="s">
        <v>25</v>
      </c>
      <c r="O26" s="2" t="s">
        <v>25</v>
      </c>
      <c r="P26" s="2">
        <f t="shared" ref="P26" si="44">IFERROR(J26-J28,0)</f>
        <v>-8.0500000000000007</v>
      </c>
      <c r="Q26" s="2">
        <f t="shared" ref="Q26" si="45">IF(P26=0, 0, IFERROR(M26 - M28, 0))</f>
        <v>0.55000000000000071</v>
      </c>
      <c r="R26" s="2">
        <f t="shared" ref="R26" si="46">IF(P26=0, 0, IFERROR(J26 - M28, 0))</f>
        <v>-11.35</v>
      </c>
      <c r="S26" s="2">
        <f t="shared" ref="S26" si="47">IF(P26=0, 0, IFERROR(M26 - J28, 0))</f>
        <v>3.8499999999999996</v>
      </c>
    </row>
    <row r="27" spans="1:19" x14ac:dyDescent="0.2">
      <c r="A27" s="3">
        <v>45220</v>
      </c>
      <c r="B27" s="2" t="s">
        <v>22</v>
      </c>
      <c r="C27" s="3">
        <v>45224</v>
      </c>
      <c r="D27" s="2">
        <v>916.1</v>
      </c>
      <c r="E27" s="2">
        <v>886</v>
      </c>
      <c r="F27" s="2">
        <v>885</v>
      </c>
      <c r="G27" s="2" t="s">
        <v>23</v>
      </c>
      <c r="H27" s="2" t="s">
        <v>24</v>
      </c>
      <c r="I27" s="3">
        <v>45260</v>
      </c>
      <c r="K27" s="2" t="s">
        <v>25</v>
      </c>
      <c r="L27" s="2" t="s">
        <v>25</v>
      </c>
      <c r="M27" s="2">
        <v>11.9</v>
      </c>
      <c r="N27" s="2" t="s">
        <v>25</v>
      </c>
      <c r="O27" s="2" t="s">
        <v>25</v>
      </c>
    </row>
    <row r="28" spans="1:19" x14ac:dyDescent="0.2">
      <c r="A28" s="3">
        <v>45129</v>
      </c>
      <c r="B28" s="2" t="s">
        <v>19</v>
      </c>
      <c r="C28" s="3">
        <v>45127</v>
      </c>
      <c r="D28" s="2">
        <v>995.6</v>
      </c>
      <c r="E28" s="2">
        <v>1045</v>
      </c>
      <c r="F28" s="2">
        <v>1050</v>
      </c>
      <c r="G28" s="2" t="s">
        <v>20</v>
      </c>
      <c r="H28" s="2" t="s">
        <v>21</v>
      </c>
      <c r="I28" s="3">
        <v>45169</v>
      </c>
      <c r="J28" s="2">
        <v>8.0500000000000007</v>
      </c>
      <c r="K28" s="2">
        <v>11.95</v>
      </c>
      <c r="L28" s="2">
        <v>7.75</v>
      </c>
      <c r="M28" s="2">
        <v>11.35</v>
      </c>
      <c r="N28" s="2">
        <v>707</v>
      </c>
      <c r="O28" s="2">
        <v>212100</v>
      </c>
      <c r="P28" s="2">
        <f t="shared" ref="P28" si="48">IFERROR(J28-J30,0)</f>
        <v>-7.25</v>
      </c>
      <c r="Q28" s="2">
        <f t="shared" ref="Q28" si="49">IF(P28=0, 0, IFERROR(M28 - M30, 0))</f>
        <v>0.44999999999999929</v>
      </c>
      <c r="R28" s="2">
        <f t="shared" ref="R28" si="50">IF(P28=0, 0, IFERROR(J28 - M30, 0))</f>
        <v>-2.8499999999999996</v>
      </c>
      <c r="S28" s="2">
        <f t="shared" ref="S28" si="51">IF(P28=0, 0, IFERROR(M28 - J30, 0))</f>
        <v>-3.9500000000000011</v>
      </c>
    </row>
    <row r="29" spans="1:19" x14ac:dyDescent="0.2">
      <c r="A29" s="3">
        <v>45129</v>
      </c>
      <c r="B29" s="2" t="s">
        <v>22</v>
      </c>
      <c r="C29" s="3">
        <v>45131</v>
      </c>
      <c r="D29" s="2">
        <v>992</v>
      </c>
      <c r="E29" s="2">
        <v>1045</v>
      </c>
      <c r="F29" s="2">
        <v>1050</v>
      </c>
      <c r="G29" s="2" t="s">
        <v>20</v>
      </c>
      <c r="H29" s="2" t="s">
        <v>21</v>
      </c>
      <c r="I29" s="3">
        <v>45169</v>
      </c>
      <c r="J29" s="2">
        <v>14.15</v>
      </c>
      <c r="K29" s="2">
        <v>14.15</v>
      </c>
      <c r="L29" s="2">
        <v>7.5</v>
      </c>
      <c r="M29" s="2">
        <v>7.9</v>
      </c>
      <c r="N29" s="2">
        <v>3675</v>
      </c>
      <c r="O29" s="2">
        <v>1159200</v>
      </c>
    </row>
    <row r="30" spans="1:19" x14ac:dyDescent="0.2">
      <c r="A30" s="3">
        <v>45129</v>
      </c>
      <c r="B30" s="2" t="s">
        <v>19</v>
      </c>
      <c r="C30" s="3">
        <v>45127</v>
      </c>
      <c r="D30" s="2">
        <v>995.6</v>
      </c>
      <c r="E30" s="2">
        <v>946</v>
      </c>
      <c r="F30" s="2">
        <v>950</v>
      </c>
      <c r="G30" s="2" t="s">
        <v>23</v>
      </c>
      <c r="H30" s="2" t="s">
        <v>24</v>
      </c>
      <c r="I30" s="3">
        <v>45169</v>
      </c>
      <c r="J30" s="2">
        <v>15.3</v>
      </c>
      <c r="K30" s="2">
        <v>17.5</v>
      </c>
      <c r="L30" s="2">
        <v>10.199999999999999</v>
      </c>
      <c r="M30" s="2">
        <v>10.9</v>
      </c>
      <c r="N30" s="2">
        <v>740</v>
      </c>
      <c r="O30" s="2">
        <v>420000</v>
      </c>
      <c r="P30" s="2">
        <f t="shared" ref="P30" si="52">IFERROR(J30-J32,0)</f>
        <v>5.15</v>
      </c>
      <c r="Q30" s="2">
        <f t="shared" ref="Q30" si="53">IF(P30=0, 0, IFERROR(M30 - M32, 0))</f>
        <v>2.5500000000000007</v>
      </c>
      <c r="R30" s="2">
        <f t="shared" ref="R30" si="54">IF(P30=0, 0, IFERROR(J30 - M32, 0))</f>
        <v>6.9500000000000011</v>
      </c>
      <c r="S30" s="2">
        <f t="shared" ref="S30" si="55">IF(P30=0, 0, IFERROR(M30 - J32, 0))</f>
        <v>0.75</v>
      </c>
    </row>
    <row r="31" spans="1:19" x14ac:dyDescent="0.2">
      <c r="A31" s="3">
        <v>45129</v>
      </c>
      <c r="B31" s="2" t="s">
        <v>22</v>
      </c>
      <c r="C31" s="3">
        <v>45131</v>
      </c>
      <c r="D31" s="2">
        <v>992</v>
      </c>
      <c r="E31" s="2">
        <v>946</v>
      </c>
      <c r="F31" s="2">
        <v>950</v>
      </c>
      <c r="G31" s="2" t="s">
        <v>23</v>
      </c>
      <c r="H31" s="2" t="s">
        <v>24</v>
      </c>
      <c r="I31" s="3">
        <v>45169</v>
      </c>
      <c r="J31" s="2">
        <v>9.15</v>
      </c>
      <c r="K31" s="2">
        <v>9.9499999999999993</v>
      </c>
      <c r="L31" s="2">
        <v>6.65</v>
      </c>
      <c r="M31" s="2">
        <v>8.8000000000000007</v>
      </c>
      <c r="N31" s="2">
        <v>2082</v>
      </c>
      <c r="O31" s="2">
        <v>735700</v>
      </c>
    </row>
    <row r="32" spans="1:19" x14ac:dyDescent="0.2">
      <c r="A32" s="3">
        <v>45038</v>
      </c>
      <c r="B32" s="2" t="s">
        <v>19</v>
      </c>
      <c r="C32" s="3">
        <v>45035</v>
      </c>
      <c r="D32" s="2">
        <v>891.9</v>
      </c>
      <c r="E32" s="2">
        <v>936</v>
      </c>
      <c r="F32" s="2">
        <v>940</v>
      </c>
      <c r="G32" s="2" t="s">
        <v>20</v>
      </c>
      <c r="H32" s="2" t="s">
        <v>21</v>
      </c>
      <c r="I32" s="3">
        <v>45071</v>
      </c>
      <c r="J32" s="2">
        <v>10.15</v>
      </c>
      <c r="K32" s="2">
        <v>10.15</v>
      </c>
      <c r="L32" s="2">
        <v>7.55</v>
      </c>
      <c r="M32" s="2">
        <v>8.35</v>
      </c>
      <c r="N32" s="2">
        <v>208</v>
      </c>
      <c r="O32" s="2">
        <v>111300</v>
      </c>
      <c r="P32" s="2">
        <f t="shared" ref="P32" si="56">IFERROR(J32-J34,0)</f>
        <v>3.7</v>
      </c>
      <c r="Q32" s="2">
        <f t="shared" ref="Q32" si="57">IF(P32=0, 0, IFERROR(M32 - M34, 0))</f>
        <v>1.7999999999999998</v>
      </c>
      <c r="R32" s="2">
        <f t="shared" ref="R32" si="58">IF(P32=0, 0, IFERROR(J32 - M34, 0))</f>
        <v>3.6000000000000005</v>
      </c>
      <c r="S32" s="2">
        <f t="shared" ref="S32" si="59">IF(P32=0, 0, IFERROR(M32 - J34, 0))</f>
        <v>1.8999999999999995</v>
      </c>
    </row>
    <row r="33" spans="1:19" x14ac:dyDescent="0.2">
      <c r="A33" s="3">
        <v>45038</v>
      </c>
      <c r="B33" s="2" t="s">
        <v>22</v>
      </c>
      <c r="C33" s="3">
        <v>45040</v>
      </c>
      <c r="D33" s="2">
        <v>904.75</v>
      </c>
      <c r="E33" s="2">
        <v>936</v>
      </c>
      <c r="F33" s="2">
        <v>940</v>
      </c>
      <c r="G33" s="2" t="s">
        <v>20</v>
      </c>
      <c r="H33" s="2" t="s">
        <v>21</v>
      </c>
      <c r="I33" s="3">
        <v>45071</v>
      </c>
      <c r="J33" s="2">
        <v>9.0500000000000007</v>
      </c>
      <c r="K33" s="2">
        <v>9.6</v>
      </c>
      <c r="L33" s="2">
        <v>6.4</v>
      </c>
      <c r="M33" s="2">
        <v>7.9</v>
      </c>
      <c r="N33" s="2">
        <v>1557</v>
      </c>
      <c r="O33" s="2">
        <v>452200</v>
      </c>
    </row>
    <row r="34" spans="1:19" x14ac:dyDescent="0.2">
      <c r="A34" s="3">
        <v>45038</v>
      </c>
      <c r="B34" s="2" t="s">
        <v>19</v>
      </c>
      <c r="C34" s="3">
        <v>45035</v>
      </c>
      <c r="D34" s="2">
        <v>891.9</v>
      </c>
      <c r="E34" s="2">
        <v>847</v>
      </c>
      <c r="F34" s="2">
        <v>850</v>
      </c>
      <c r="G34" s="2" t="s">
        <v>23</v>
      </c>
      <c r="H34" s="2" t="s">
        <v>24</v>
      </c>
      <c r="I34" s="3">
        <v>45071</v>
      </c>
      <c r="J34" s="2">
        <v>6.45</v>
      </c>
      <c r="K34" s="2">
        <v>7.3</v>
      </c>
      <c r="L34" s="2">
        <v>6.2</v>
      </c>
      <c r="M34" s="2">
        <v>6.55</v>
      </c>
      <c r="N34" s="2">
        <v>291</v>
      </c>
      <c r="O34" s="2">
        <v>595000</v>
      </c>
      <c r="P34" s="2">
        <f t="shared" ref="P34" si="60">IFERROR(J34-J36,0)</f>
        <v>-1.7000000000000002</v>
      </c>
      <c r="Q34" s="2">
        <f t="shared" ref="Q34" si="61">IF(P34=0, 0, IFERROR(M34 - M36, 0))</f>
        <v>-2.3500000000000005</v>
      </c>
      <c r="R34" s="2">
        <f t="shared" ref="R34" si="62">IF(P34=0, 0, IFERROR(J34 - M36, 0))</f>
        <v>-2.4500000000000002</v>
      </c>
      <c r="S34" s="2">
        <f t="shared" ref="S34" si="63">IF(P34=0, 0, IFERROR(M34 - J36, 0))</f>
        <v>-1.6000000000000005</v>
      </c>
    </row>
    <row r="35" spans="1:19" x14ac:dyDescent="0.2">
      <c r="A35" s="3">
        <v>45038</v>
      </c>
      <c r="B35" s="2" t="s">
        <v>22</v>
      </c>
      <c r="C35" s="3">
        <v>45040</v>
      </c>
      <c r="D35" s="2">
        <v>904.75</v>
      </c>
      <c r="E35" s="2">
        <v>847</v>
      </c>
      <c r="F35" s="2">
        <v>850</v>
      </c>
      <c r="G35" s="2" t="s">
        <v>23</v>
      </c>
      <c r="H35" s="2" t="s">
        <v>24</v>
      </c>
      <c r="I35" s="3">
        <v>45071</v>
      </c>
      <c r="J35" s="2">
        <v>6</v>
      </c>
      <c r="K35" s="2">
        <v>6</v>
      </c>
      <c r="L35" s="2">
        <v>3.65</v>
      </c>
      <c r="M35" s="2">
        <v>3.75</v>
      </c>
      <c r="N35" s="2">
        <v>1862</v>
      </c>
      <c r="O35" s="2">
        <v>1082900</v>
      </c>
    </row>
    <row r="36" spans="1:19" x14ac:dyDescent="0.2">
      <c r="A36" s="3">
        <v>44947</v>
      </c>
      <c r="B36" s="2" t="s">
        <v>19</v>
      </c>
      <c r="C36" s="3">
        <v>44944</v>
      </c>
      <c r="D36" s="2">
        <v>869.5</v>
      </c>
      <c r="E36" s="2">
        <v>913</v>
      </c>
      <c r="F36" s="2">
        <v>920</v>
      </c>
      <c r="G36" s="2" t="s">
        <v>20</v>
      </c>
      <c r="H36" s="2" t="s">
        <v>21</v>
      </c>
      <c r="I36" s="3">
        <v>44980</v>
      </c>
      <c r="J36" s="2">
        <v>8.15</v>
      </c>
      <c r="K36" s="2">
        <v>9.3000000000000007</v>
      </c>
      <c r="L36" s="2">
        <v>7.4</v>
      </c>
      <c r="M36" s="2">
        <v>8.9</v>
      </c>
      <c r="N36" s="2">
        <v>432</v>
      </c>
      <c r="O36" s="2">
        <v>407400</v>
      </c>
      <c r="P36" s="2">
        <f t="shared" ref="P36" si="64">IFERROR(J36-J38,0)</f>
        <v>0.15000000000000036</v>
      </c>
      <c r="Q36" s="2">
        <f t="shared" ref="Q36" si="65">IF(P36=0, 0, IFERROR(M36 - M38, 0))</f>
        <v>0.90000000000000036</v>
      </c>
      <c r="R36" s="2">
        <f t="shared" ref="R36" si="66">IF(P36=0, 0, IFERROR(J36 - M38, 0))</f>
        <v>0.15000000000000036</v>
      </c>
      <c r="S36" s="2">
        <f t="shared" ref="S36" si="67">IF(P36=0, 0, IFERROR(M36 - J38, 0))</f>
        <v>0.90000000000000036</v>
      </c>
    </row>
    <row r="37" spans="1:19" x14ac:dyDescent="0.2">
      <c r="A37" s="3">
        <v>44947</v>
      </c>
      <c r="B37" s="2" t="s">
        <v>22</v>
      </c>
      <c r="C37" s="3">
        <v>44949</v>
      </c>
      <c r="D37" s="2">
        <v>871.7</v>
      </c>
      <c r="E37" s="2">
        <v>913</v>
      </c>
      <c r="F37" s="2">
        <v>920</v>
      </c>
      <c r="G37" s="2" t="s">
        <v>20</v>
      </c>
      <c r="H37" s="2" t="s">
        <v>21</v>
      </c>
      <c r="I37" s="3">
        <v>44980</v>
      </c>
      <c r="J37" s="2">
        <v>10.65</v>
      </c>
      <c r="K37" s="2">
        <v>10.65</v>
      </c>
      <c r="L37" s="2">
        <v>6.95</v>
      </c>
      <c r="M37" s="2">
        <v>7.95</v>
      </c>
      <c r="N37" s="2">
        <v>2989</v>
      </c>
      <c r="O37" s="2">
        <v>1060500</v>
      </c>
    </row>
    <row r="38" spans="1:19" x14ac:dyDescent="0.2">
      <c r="A38" s="3">
        <v>44947</v>
      </c>
      <c r="B38" s="2" t="s">
        <v>19</v>
      </c>
      <c r="C38" s="3">
        <v>44944</v>
      </c>
      <c r="D38" s="2">
        <v>869.5</v>
      </c>
      <c r="E38" s="2">
        <v>826</v>
      </c>
      <c r="F38" s="2">
        <v>830</v>
      </c>
      <c r="G38" s="2" t="s">
        <v>23</v>
      </c>
      <c r="H38" s="2" t="s">
        <v>24</v>
      </c>
      <c r="I38" s="3">
        <v>44980</v>
      </c>
      <c r="J38" s="2">
        <v>8</v>
      </c>
      <c r="K38" s="2">
        <v>8</v>
      </c>
      <c r="L38" s="2">
        <v>8</v>
      </c>
      <c r="M38" s="2">
        <v>8</v>
      </c>
      <c r="N38" s="2">
        <v>1</v>
      </c>
      <c r="O38" s="2">
        <v>6300</v>
      </c>
      <c r="P38" s="2">
        <f t="shared" ref="P38" si="68">IFERROR(J38-J40,0)</f>
        <v>0</v>
      </c>
      <c r="Q38" s="2">
        <f t="shared" ref="Q38" si="69">IF(P38=0, 0, IFERROR(M38 - M40, 0))</f>
        <v>0</v>
      </c>
      <c r="R38" s="2">
        <f t="shared" ref="R38" si="70">IF(P38=0, 0, IFERROR(J38 - M40, 0))</f>
        <v>0</v>
      </c>
      <c r="S38" s="2">
        <f t="shared" ref="S38" si="71">IF(P38=0, 0, IFERROR(M38 - J40, 0))</f>
        <v>0</v>
      </c>
    </row>
    <row r="39" spans="1:19" x14ac:dyDescent="0.2">
      <c r="A39" s="3">
        <v>44947</v>
      </c>
      <c r="B39" s="2" t="s">
        <v>22</v>
      </c>
      <c r="C39" s="3">
        <v>44949</v>
      </c>
      <c r="D39" s="2">
        <v>871.7</v>
      </c>
      <c r="E39" s="2">
        <v>826</v>
      </c>
      <c r="F39" s="2">
        <v>830</v>
      </c>
      <c r="G39" s="2" t="s">
        <v>23</v>
      </c>
      <c r="H39" s="2" t="s">
        <v>24</v>
      </c>
      <c r="I39" s="3">
        <v>44980</v>
      </c>
      <c r="J39" s="2">
        <v>5.65</v>
      </c>
      <c r="K39" s="2">
        <v>8.1999999999999993</v>
      </c>
      <c r="L39" s="2">
        <v>4.55</v>
      </c>
      <c r="M39" s="2">
        <v>7.3</v>
      </c>
      <c r="N39" s="2">
        <v>571</v>
      </c>
      <c r="O39" s="2">
        <v>345100</v>
      </c>
    </row>
    <row r="40" spans="1:19" x14ac:dyDescent="0.2">
      <c r="A40" s="3">
        <v>44856</v>
      </c>
      <c r="B40" s="2" t="s">
        <v>19</v>
      </c>
      <c r="C40" s="3">
        <v>44855</v>
      </c>
      <c r="D40" s="2">
        <v>907.15</v>
      </c>
      <c r="E40" s="2">
        <v>953</v>
      </c>
      <c r="F40" s="2">
        <v>960</v>
      </c>
      <c r="G40" s="2" t="s">
        <v>20</v>
      </c>
      <c r="H40" s="2" t="s">
        <v>21</v>
      </c>
      <c r="I40" s="3">
        <v>44889</v>
      </c>
      <c r="J40" s="2">
        <v>8</v>
      </c>
      <c r="K40" s="2">
        <v>14.75</v>
      </c>
      <c r="L40" s="2">
        <v>7.6</v>
      </c>
      <c r="M40" s="2">
        <v>13.35</v>
      </c>
      <c r="N40" s="2">
        <v>701</v>
      </c>
      <c r="O40" s="2">
        <v>323125</v>
      </c>
      <c r="P40" s="2">
        <f t="shared" ref="P40" si="72">IFERROR(J40-J42,0)</f>
        <v>-6</v>
      </c>
      <c r="Q40" s="2">
        <f t="shared" ref="Q40" si="73">IF(P40=0, 0, IFERROR(M40 - M42, 0))</f>
        <v>2.0499999999999989</v>
      </c>
      <c r="R40" s="2">
        <f t="shared" ref="R40" si="74">IF(P40=0, 0, IFERROR(J40 - M42, 0))</f>
        <v>-3.3000000000000007</v>
      </c>
      <c r="S40" s="2">
        <f t="shared" ref="S40" si="75">IF(P40=0, 0, IFERROR(M40 - J42, 0))</f>
        <v>-0.65000000000000036</v>
      </c>
    </row>
    <row r="41" spans="1:19" x14ac:dyDescent="0.2">
      <c r="A41" s="3">
        <v>44856</v>
      </c>
      <c r="B41" s="2" t="s">
        <v>22</v>
      </c>
      <c r="C41" s="3">
        <v>44858</v>
      </c>
      <c r="D41" s="2">
        <v>926.3</v>
      </c>
      <c r="E41" s="2">
        <v>953</v>
      </c>
      <c r="F41" s="2">
        <v>960</v>
      </c>
      <c r="G41" s="2" t="s">
        <v>20</v>
      </c>
      <c r="H41" s="2" t="s">
        <v>21</v>
      </c>
      <c r="I41" s="3">
        <v>44889</v>
      </c>
      <c r="J41" s="2">
        <v>15.45</v>
      </c>
      <c r="K41" s="2">
        <v>19</v>
      </c>
      <c r="L41" s="2">
        <v>13.35</v>
      </c>
      <c r="M41" s="2">
        <v>15.9</v>
      </c>
      <c r="N41" s="2">
        <v>566</v>
      </c>
      <c r="O41" s="2">
        <v>283250</v>
      </c>
    </row>
    <row r="42" spans="1:19" x14ac:dyDescent="0.2">
      <c r="A42" s="3">
        <v>44856</v>
      </c>
      <c r="B42" s="2" t="s">
        <v>19</v>
      </c>
      <c r="C42" s="3">
        <v>44855</v>
      </c>
      <c r="D42" s="2">
        <v>907.15</v>
      </c>
      <c r="E42" s="2">
        <v>862</v>
      </c>
      <c r="F42" s="2">
        <v>860</v>
      </c>
      <c r="G42" s="2" t="s">
        <v>23</v>
      </c>
      <c r="H42" s="2" t="s">
        <v>24</v>
      </c>
      <c r="I42" s="3">
        <v>44889</v>
      </c>
      <c r="J42" s="2">
        <v>14</v>
      </c>
      <c r="K42" s="2">
        <v>14.15</v>
      </c>
      <c r="L42" s="2">
        <v>10.65</v>
      </c>
      <c r="M42" s="2">
        <v>11.3</v>
      </c>
      <c r="N42" s="2">
        <v>213</v>
      </c>
      <c r="O42" s="2">
        <v>121000</v>
      </c>
      <c r="P42" s="2">
        <f t="shared" ref="P42" si="76">IFERROR(J42-J44,0)</f>
        <v>7.25</v>
      </c>
      <c r="Q42" s="2">
        <f t="shared" ref="Q42" si="77">IF(P42=0, 0, IFERROR(M42 - M44, 0))</f>
        <v>0.85000000000000142</v>
      </c>
      <c r="R42" s="2">
        <f t="shared" ref="R42" si="78">IF(P42=0, 0, IFERROR(J42 - M44, 0))</f>
        <v>3.5500000000000007</v>
      </c>
      <c r="S42" s="2">
        <f t="shared" ref="S42" si="79">IF(P42=0, 0, IFERROR(M42 - J44, 0))</f>
        <v>4.5500000000000007</v>
      </c>
    </row>
    <row r="43" spans="1:19" x14ac:dyDescent="0.2">
      <c r="A43" s="3">
        <v>44856</v>
      </c>
      <c r="B43" s="2" t="s">
        <v>22</v>
      </c>
      <c r="C43" s="3">
        <v>44858</v>
      </c>
      <c r="D43" s="2">
        <v>926.3</v>
      </c>
      <c r="E43" s="2">
        <v>862</v>
      </c>
      <c r="F43" s="2">
        <v>860</v>
      </c>
      <c r="G43" s="2" t="s">
        <v>23</v>
      </c>
      <c r="H43" s="2" t="s">
        <v>24</v>
      </c>
      <c r="I43" s="3">
        <v>44889</v>
      </c>
      <c r="J43" s="2">
        <v>7.7</v>
      </c>
      <c r="K43" s="2">
        <v>8</v>
      </c>
      <c r="L43" s="2">
        <v>3.3</v>
      </c>
      <c r="M43" s="2">
        <v>6.25</v>
      </c>
      <c r="N43" s="2">
        <v>157</v>
      </c>
      <c r="O43" s="2">
        <v>145750</v>
      </c>
    </row>
    <row r="44" spans="1:19" x14ac:dyDescent="0.2">
      <c r="A44" s="3">
        <v>44765</v>
      </c>
      <c r="B44" s="2" t="s">
        <v>19</v>
      </c>
      <c r="C44" s="3">
        <v>44764</v>
      </c>
      <c r="D44" s="2">
        <v>800.05</v>
      </c>
      <c r="E44" s="2">
        <v>840</v>
      </c>
      <c r="F44" s="2">
        <v>840</v>
      </c>
      <c r="G44" s="2" t="s">
        <v>20</v>
      </c>
      <c r="H44" s="2" t="s">
        <v>21</v>
      </c>
      <c r="I44" s="3">
        <v>44798</v>
      </c>
      <c r="J44" s="2">
        <v>6.75</v>
      </c>
      <c r="K44" s="2">
        <v>11.2</v>
      </c>
      <c r="L44" s="2">
        <v>6.75</v>
      </c>
      <c r="M44" s="2">
        <v>10.45</v>
      </c>
      <c r="N44" s="2">
        <v>674</v>
      </c>
      <c r="O44" s="2">
        <v>349250</v>
      </c>
      <c r="P44" s="2">
        <f t="shared" ref="P44" si="80">IFERROR(J44-J46,0)</f>
        <v>-4.9000000000000004</v>
      </c>
      <c r="Q44" s="2">
        <f t="shared" ref="Q44" si="81">IF(P44=0, 0, IFERROR(M44 - M46, 0))</f>
        <v>1.25</v>
      </c>
      <c r="R44" s="2">
        <f t="shared" ref="R44" si="82">IF(P44=0, 0, IFERROR(J44 - M46, 0))</f>
        <v>-2.4499999999999993</v>
      </c>
      <c r="S44" s="2">
        <f t="shared" ref="S44" si="83">IF(P44=0, 0, IFERROR(M44 - J46, 0))</f>
        <v>-1.2000000000000011</v>
      </c>
    </row>
    <row r="45" spans="1:19" x14ac:dyDescent="0.2">
      <c r="A45" s="3">
        <v>44765</v>
      </c>
      <c r="B45" s="2" t="s">
        <v>22</v>
      </c>
      <c r="C45" s="3">
        <v>44768</v>
      </c>
      <c r="D45" s="2">
        <v>796.3</v>
      </c>
      <c r="E45" s="2">
        <v>840</v>
      </c>
      <c r="F45" s="2">
        <v>840</v>
      </c>
      <c r="G45" s="2" t="s">
        <v>20</v>
      </c>
      <c r="H45" s="2" t="s">
        <v>21</v>
      </c>
      <c r="I45" s="3">
        <v>44798</v>
      </c>
      <c r="J45" s="2">
        <v>8.9499999999999993</v>
      </c>
      <c r="K45" s="2">
        <v>9.0500000000000007</v>
      </c>
      <c r="L45" s="2">
        <v>7.05</v>
      </c>
      <c r="M45" s="2">
        <v>7.85</v>
      </c>
      <c r="N45" s="2">
        <v>834</v>
      </c>
      <c r="O45" s="2">
        <v>1193500</v>
      </c>
    </row>
    <row r="46" spans="1:19" x14ac:dyDescent="0.2">
      <c r="A46" s="3">
        <v>44765</v>
      </c>
      <c r="B46" s="2" t="s">
        <v>19</v>
      </c>
      <c r="C46" s="3">
        <v>44764</v>
      </c>
      <c r="D46" s="2">
        <v>800.05</v>
      </c>
      <c r="E46" s="2">
        <v>760</v>
      </c>
      <c r="F46" s="2">
        <v>760</v>
      </c>
      <c r="G46" s="2" t="s">
        <v>23</v>
      </c>
      <c r="H46" s="2" t="s">
        <v>24</v>
      </c>
      <c r="I46" s="3">
        <v>44798</v>
      </c>
      <c r="J46" s="2">
        <v>11.65</v>
      </c>
      <c r="K46" s="2">
        <v>11.85</v>
      </c>
      <c r="L46" s="2">
        <v>8.8000000000000007</v>
      </c>
      <c r="M46" s="2">
        <v>9.1999999999999993</v>
      </c>
      <c r="N46" s="2">
        <v>362</v>
      </c>
      <c r="O46" s="2">
        <v>301125</v>
      </c>
      <c r="P46" s="2">
        <f t="shared" ref="P46" si="84">IFERROR(J46-J48,0)</f>
        <v>-2.9499999999999993</v>
      </c>
      <c r="Q46" s="2">
        <f t="shared" ref="Q46" si="85">IF(P46=0, 0, IFERROR(M46 - M48, 0))</f>
        <v>-5.6000000000000014</v>
      </c>
      <c r="R46" s="2">
        <f t="shared" ref="R46" si="86">IF(P46=0, 0, IFERROR(J46 - M48, 0))</f>
        <v>-3.1500000000000004</v>
      </c>
      <c r="S46" s="2">
        <f t="shared" ref="S46" si="87">IF(P46=0, 0, IFERROR(M46 - J48, 0))</f>
        <v>-5.4</v>
      </c>
    </row>
    <row r="47" spans="1:19" x14ac:dyDescent="0.2">
      <c r="A47" s="3">
        <v>44765</v>
      </c>
      <c r="B47" s="2" t="s">
        <v>22</v>
      </c>
      <c r="C47" s="3">
        <v>44768</v>
      </c>
      <c r="D47" s="2">
        <v>796.3</v>
      </c>
      <c r="E47" s="2">
        <v>760</v>
      </c>
      <c r="F47" s="2">
        <v>760</v>
      </c>
      <c r="G47" s="2" t="s">
        <v>23</v>
      </c>
      <c r="H47" s="2" t="s">
        <v>24</v>
      </c>
      <c r="I47" s="3">
        <v>44798</v>
      </c>
      <c r="J47" s="2">
        <v>8.5500000000000007</v>
      </c>
      <c r="K47" s="2">
        <v>10.3</v>
      </c>
      <c r="L47" s="2">
        <v>7.55</v>
      </c>
      <c r="M47" s="2">
        <v>9.1</v>
      </c>
      <c r="N47" s="2">
        <v>590</v>
      </c>
      <c r="O47" s="2">
        <v>625625</v>
      </c>
    </row>
    <row r="48" spans="1:19" x14ac:dyDescent="0.2">
      <c r="A48" s="3">
        <v>44674</v>
      </c>
      <c r="B48" s="2" t="s">
        <v>19</v>
      </c>
      <c r="C48" s="3">
        <v>44672</v>
      </c>
      <c r="D48" s="2">
        <v>762.35</v>
      </c>
      <c r="E48" s="2">
        <v>800</v>
      </c>
      <c r="F48" s="2">
        <v>800</v>
      </c>
      <c r="G48" s="2" t="s">
        <v>20</v>
      </c>
      <c r="H48" s="2" t="s">
        <v>21</v>
      </c>
      <c r="I48" s="3">
        <v>44707</v>
      </c>
      <c r="J48" s="2">
        <v>14.6</v>
      </c>
      <c r="K48" s="2">
        <v>15.1</v>
      </c>
      <c r="L48" s="2">
        <v>12.6</v>
      </c>
      <c r="M48" s="2">
        <v>14.8</v>
      </c>
      <c r="N48" s="2">
        <v>620</v>
      </c>
      <c r="O48" s="2">
        <v>936375</v>
      </c>
      <c r="P48" s="2">
        <f t="shared" ref="P48" si="88">IFERROR(J48-J50,0)</f>
        <v>1.0999999999999996</v>
      </c>
      <c r="Q48" s="2">
        <f t="shared" ref="Q48" si="89">IF(P48=0, 0, IFERROR(M48 - M50, 0))</f>
        <v>3.4500000000000011</v>
      </c>
      <c r="R48" s="2">
        <f t="shared" ref="R48" si="90">IF(P48=0, 0, IFERROR(J48 - M50, 0))</f>
        <v>3.25</v>
      </c>
      <c r="S48" s="2">
        <f t="shared" ref="S48" si="91">IF(P48=0, 0, IFERROR(M48 - J50, 0))</f>
        <v>1.3000000000000007</v>
      </c>
    </row>
    <row r="49" spans="1:19" x14ac:dyDescent="0.2">
      <c r="A49" s="3">
        <v>44674</v>
      </c>
      <c r="B49" s="2" t="s">
        <v>22</v>
      </c>
      <c r="C49" s="3">
        <v>44678</v>
      </c>
      <c r="D49" s="2">
        <v>736.7</v>
      </c>
      <c r="E49" s="2">
        <v>800</v>
      </c>
      <c r="F49" s="2">
        <v>800</v>
      </c>
      <c r="G49" s="2" t="s">
        <v>20</v>
      </c>
      <c r="H49" s="2" t="s">
        <v>21</v>
      </c>
      <c r="I49" s="3">
        <v>44707</v>
      </c>
      <c r="J49" s="2">
        <v>8.8000000000000007</v>
      </c>
      <c r="K49" s="2">
        <v>8.85</v>
      </c>
      <c r="L49" s="2">
        <v>6.25</v>
      </c>
      <c r="M49" s="2">
        <v>6.7</v>
      </c>
      <c r="N49" s="2">
        <v>3584</v>
      </c>
      <c r="O49" s="2">
        <v>5412000</v>
      </c>
    </row>
    <row r="50" spans="1:19" x14ac:dyDescent="0.2">
      <c r="A50" s="3">
        <v>44674</v>
      </c>
      <c r="B50" s="2" t="s">
        <v>19</v>
      </c>
      <c r="C50" s="3">
        <v>44672</v>
      </c>
      <c r="D50" s="2">
        <v>762.35</v>
      </c>
      <c r="E50" s="2">
        <v>724</v>
      </c>
      <c r="F50" s="2">
        <v>720</v>
      </c>
      <c r="G50" s="2" t="s">
        <v>23</v>
      </c>
      <c r="H50" s="2" t="s">
        <v>24</v>
      </c>
      <c r="I50" s="3">
        <v>44707</v>
      </c>
      <c r="J50" s="2">
        <v>13.5</v>
      </c>
      <c r="K50" s="2">
        <v>14.15</v>
      </c>
      <c r="L50" s="2">
        <v>11.25</v>
      </c>
      <c r="M50" s="2">
        <v>11.35</v>
      </c>
      <c r="N50" s="2">
        <v>45</v>
      </c>
      <c r="O50" s="2">
        <v>85250</v>
      </c>
      <c r="P50" s="2">
        <f t="shared" ref="P50" si="92">IFERROR(J50-J52,0)</f>
        <v>-4</v>
      </c>
      <c r="Q50" s="2">
        <f t="shared" ref="Q50" si="93">IF(P50=0, 0, IFERROR(M50 - M52, 0))</f>
        <v>-4.7000000000000011</v>
      </c>
      <c r="R50" s="2">
        <f t="shared" ref="R50" si="94">IF(P50=0, 0, IFERROR(J50 - M52, 0))</f>
        <v>-2.5500000000000007</v>
      </c>
      <c r="S50" s="2">
        <f t="shared" ref="S50" si="95">IF(P50=0, 0, IFERROR(M50 - J52, 0))</f>
        <v>-6.15</v>
      </c>
    </row>
    <row r="51" spans="1:19" x14ac:dyDescent="0.2">
      <c r="A51" s="3">
        <v>44674</v>
      </c>
      <c r="B51" s="2" t="s">
        <v>22</v>
      </c>
      <c r="C51" s="3">
        <v>44678</v>
      </c>
      <c r="D51" s="2">
        <v>736.7</v>
      </c>
      <c r="E51" s="2">
        <v>724</v>
      </c>
      <c r="F51" s="2">
        <v>720</v>
      </c>
      <c r="G51" s="2" t="s">
        <v>23</v>
      </c>
      <c r="H51" s="2" t="s">
        <v>24</v>
      </c>
      <c r="I51" s="3">
        <v>44707</v>
      </c>
      <c r="J51" s="2">
        <v>13.25</v>
      </c>
      <c r="K51" s="2">
        <v>18.5</v>
      </c>
      <c r="L51" s="2">
        <v>12.7</v>
      </c>
      <c r="M51" s="2">
        <v>16.7</v>
      </c>
      <c r="N51" s="2">
        <v>882</v>
      </c>
      <c r="O51" s="2">
        <v>555500</v>
      </c>
    </row>
    <row r="52" spans="1:19" x14ac:dyDescent="0.2">
      <c r="A52" s="3">
        <v>44583</v>
      </c>
      <c r="B52" s="2" t="s">
        <v>19</v>
      </c>
      <c r="C52" s="3">
        <v>44582</v>
      </c>
      <c r="D52" s="2">
        <v>804.5</v>
      </c>
      <c r="E52" s="2">
        <v>845</v>
      </c>
      <c r="F52" s="2">
        <v>850</v>
      </c>
      <c r="G52" s="2" t="s">
        <v>20</v>
      </c>
      <c r="H52" s="2" t="s">
        <v>21</v>
      </c>
      <c r="I52" s="3">
        <v>44616</v>
      </c>
      <c r="J52" s="2">
        <v>17.5</v>
      </c>
      <c r="K52" s="2">
        <v>18.75</v>
      </c>
      <c r="L52" s="2">
        <v>13.9</v>
      </c>
      <c r="M52" s="2">
        <v>16.05</v>
      </c>
      <c r="N52" s="2">
        <v>1033</v>
      </c>
      <c r="O52" s="2">
        <v>1060125</v>
      </c>
      <c r="P52" s="2">
        <f t="shared" ref="P52" si="96">IFERROR(J52-J54,0)</f>
        <v>3.75</v>
      </c>
      <c r="Q52" s="2">
        <f t="shared" ref="Q52" si="97">IF(P52=0, 0, IFERROR(M52 - M54, 0))</f>
        <v>3.9000000000000004</v>
      </c>
      <c r="R52" s="2">
        <f t="shared" ref="R52" si="98">IF(P52=0, 0, IFERROR(J52 - M54, 0))</f>
        <v>5.35</v>
      </c>
      <c r="S52" s="2">
        <f t="shared" ref="S52" si="99">IF(P52=0, 0, IFERROR(M52 - J54, 0))</f>
        <v>2.3000000000000007</v>
      </c>
    </row>
    <row r="53" spans="1:19" x14ac:dyDescent="0.2">
      <c r="A53" s="3">
        <v>44583</v>
      </c>
      <c r="B53" s="2" t="s">
        <v>22</v>
      </c>
      <c r="C53" s="3">
        <v>44585</v>
      </c>
      <c r="D53" s="2">
        <v>798.45</v>
      </c>
      <c r="E53" s="2">
        <v>845</v>
      </c>
      <c r="F53" s="2">
        <v>850</v>
      </c>
      <c r="G53" s="2" t="s">
        <v>20</v>
      </c>
      <c r="H53" s="2" t="s">
        <v>21</v>
      </c>
      <c r="I53" s="3">
        <v>44616</v>
      </c>
      <c r="J53" s="2">
        <v>17.149999999999999</v>
      </c>
      <c r="K53" s="2">
        <v>19.600000000000001</v>
      </c>
      <c r="L53" s="2">
        <v>12.9</v>
      </c>
      <c r="M53" s="2">
        <v>16.25</v>
      </c>
      <c r="N53" s="2">
        <v>3120</v>
      </c>
      <c r="O53" s="2">
        <v>1953875</v>
      </c>
    </row>
    <row r="54" spans="1:19" x14ac:dyDescent="0.2">
      <c r="A54" s="3">
        <v>44583</v>
      </c>
      <c r="B54" s="2" t="s">
        <v>19</v>
      </c>
      <c r="C54" s="3">
        <v>44582</v>
      </c>
      <c r="D54" s="2">
        <v>804.5</v>
      </c>
      <c r="E54" s="2">
        <v>764</v>
      </c>
      <c r="F54" s="2">
        <v>760</v>
      </c>
      <c r="G54" s="2" t="s">
        <v>23</v>
      </c>
      <c r="H54" s="2" t="s">
        <v>24</v>
      </c>
      <c r="I54" s="3">
        <v>44616</v>
      </c>
      <c r="J54" s="2">
        <v>13.75</v>
      </c>
      <c r="K54" s="2">
        <v>14.45</v>
      </c>
      <c r="L54" s="2">
        <v>11</v>
      </c>
      <c r="M54" s="2">
        <v>12.15</v>
      </c>
      <c r="N54" s="2">
        <v>86</v>
      </c>
      <c r="O54" s="2">
        <v>133375</v>
      </c>
      <c r="P54" s="2">
        <f t="shared" ref="P54" si="100">IFERROR(J54-J56,0)</f>
        <v>-17.55</v>
      </c>
      <c r="Q54" s="2">
        <f t="shared" ref="Q54" si="101">IF(P54=0, 0, IFERROR(M54 - M56, 0))</f>
        <v>-19.149999999999999</v>
      </c>
      <c r="R54" s="2">
        <f t="shared" ref="R54" si="102">IF(P54=0, 0, IFERROR(J54 - M56, 0))</f>
        <v>-17.55</v>
      </c>
      <c r="S54" s="2">
        <f t="shared" ref="S54" si="103">IF(P54=0, 0, IFERROR(M54 - J56, 0))</f>
        <v>-19.149999999999999</v>
      </c>
    </row>
    <row r="55" spans="1:19" x14ac:dyDescent="0.2">
      <c r="A55" s="3">
        <v>44583</v>
      </c>
      <c r="B55" s="2" t="s">
        <v>22</v>
      </c>
      <c r="C55" s="3">
        <v>44585</v>
      </c>
      <c r="D55" s="2">
        <v>798.45</v>
      </c>
      <c r="E55" s="2">
        <v>764</v>
      </c>
      <c r="F55" s="2">
        <v>760</v>
      </c>
      <c r="G55" s="2" t="s">
        <v>23</v>
      </c>
      <c r="H55" s="2" t="s">
        <v>24</v>
      </c>
      <c r="I55" s="3">
        <v>44616</v>
      </c>
      <c r="J55" s="2">
        <v>11.95</v>
      </c>
      <c r="K55" s="2">
        <v>21.55</v>
      </c>
      <c r="L55" s="2">
        <v>9.25</v>
      </c>
      <c r="M55" s="2">
        <v>17.649999999999999</v>
      </c>
      <c r="N55" s="2">
        <v>584</v>
      </c>
      <c r="O55" s="2">
        <v>297000</v>
      </c>
    </row>
    <row r="56" spans="1:19" x14ac:dyDescent="0.2">
      <c r="A56" s="3">
        <v>44492</v>
      </c>
      <c r="B56" s="2" t="s">
        <v>19</v>
      </c>
      <c r="C56" s="3">
        <v>44489</v>
      </c>
      <c r="D56" s="2">
        <v>745.85</v>
      </c>
      <c r="E56" s="2">
        <v>783</v>
      </c>
      <c r="F56" s="2">
        <v>790</v>
      </c>
      <c r="G56" s="2" t="s">
        <v>20</v>
      </c>
      <c r="H56" s="2" t="s">
        <v>21</v>
      </c>
      <c r="I56" s="3">
        <v>44525</v>
      </c>
      <c r="J56" s="2">
        <v>31.3</v>
      </c>
      <c r="K56" s="2">
        <v>31.3</v>
      </c>
      <c r="L56" s="2">
        <v>31.3</v>
      </c>
      <c r="M56" s="2">
        <v>31.3</v>
      </c>
      <c r="N56" s="2">
        <v>1</v>
      </c>
      <c r="O56" s="2">
        <v>1375</v>
      </c>
      <c r="P56" s="2">
        <f t="shared" ref="P56" si="104">IFERROR(J56-J58,0)</f>
        <v>13.900000000000002</v>
      </c>
      <c r="Q56" s="2">
        <f t="shared" ref="Q56" si="105">IF(P56=0, 0, IFERROR(M56 - M58, 0))</f>
        <v>15.850000000000001</v>
      </c>
      <c r="R56" s="2">
        <f t="shared" ref="R56" si="106">IF(P56=0, 0, IFERROR(J56 - M58, 0))</f>
        <v>15.850000000000001</v>
      </c>
      <c r="S56" s="2">
        <f t="shared" ref="S56" si="107">IF(P56=0, 0, IFERROR(M56 - J58, 0))</f>
        <v>13.900000000000002</v>
      </c>
    </row>
    <row r="57" spans="1:19" x14ac:dyDescent="0.2">
      <c r="A57" s="3">
        <v>44492</v>
      </c>
      <c r="B57" s="2" t="s">
        <v>22</v>
      </c>
      <c r="C57" s="3">
        <v>44494</v>
      </c>
      <c r="D57" s="2">
        <v>841.7</v>
      </c>
      <c r="E57" s="2">
        <v>783</v>
      </c>
      <c r="F57" s="2">
        <v>790</v>
      </c>
      <c r="G57" s="2" t="s">
        <v>20</v>
      </c>
      <c r="H57" s="2" t="s">
        <v>21</v>
      </c>
      <c r="I57" s="3">
        <v>44525</v>
      </c>
      <c r="J57" s="2">
        <v>40.799999999999997</v>
      </c>
      <c r="K57" s="2">
        <v>80</v>
      </c>
      <c r="L57" s="2">
        <v>36</v>
      </c>
      <c r="M57" s="2">
        <v>68.75</v>
      </c>
      <c r="N57" s="2">
        <v>306</v>
      </c>
      <c r="O57" s="2">
        <v>127875</v>
      </c>
    </row>
    <row r="58" spans="1:19" x14ac:dyDescent="0.2">
      <c r="A58" s="3">
        <v>44492</v>
      </c>
      <c r="B58" s="2" t="s">
        <v>19</v>
      </c>
      <c r="C58" s="3">
        <v>44489</v>
      </c>
      <c r="D58" s="2">
        <v>745.85</v>
      </c>
      <c r="E58" s="2">
        <v>709</v>
      </c>
      <c r="F58" s="2">
        <v>710</v>
      </c>
      <c r="G58" s="2" t="s">
        <v>23</v>
      </c>
      <c r="H58" s="2" t="s">
        <v>24</v>
      </c>
      <c r="I58" s="3">
        <v>44525</v>
      </c>
      <c r="J58" s="2">
        <v>17.399999999999999</v>
      </c>
      <c r="K58" s="2">
        <v>17.399999999999999</v>
      </c>
      <c r="L58" s="2">
        <v>13.85</v>
      </c>
      <c r="M58" s="2">
        <v>15.45</v>
      </c>
      <c r="N58" s="2">
        <v>12</v>
      </c>
      <c r="O58" s="2">
        <v>94875</v>
      </c>
      <c r="P58" s="2">
        <f t="shared" ref="P58" si="108">IFERROR(J58-J60,0)</f>
        <v>7.3999999999999986</v>
      </c>
      <c r="Q58" s="2">
        <f t="shared" ref="Q58" si="109">IF(P58=0, 0, IFERROR(M58 - M60, 0))</f>
        <v>6.25</v>
      </c>
      <c r="R58" s="2">
        <f t="shared" ref="R58" si="110">IF(P58=0, 0, IFERROR(J58 - M60, 0))</f>
        <v>8.1999999999999993</v>
      </c>
      <c r="S58" s="2">
        <f t="shared" ref="S58" si="111">IF(P58=0, 0, IFERROR(M58 - J60, 0))</f>
        <v>5.4499999999999993</v>
      </c>
    </row>
    <row r="59" spans="1:19" x14ac:dyDescent="0.2">
      <c r="A59" s="3">
        <v>44492</v>
      </c>
      <c r="B59" s="2" t="s">
        <v>22</v>
      </c>
      <c r="C59" s="3">
        <v>44494</v>
      </c>
      <c r="D59" s="2">
        <v>841.7</v>
      </c>
      <c r="E59" s="2">
        <v>709</v>
      </c>
      <c r="F59" s="2">
        <v>710</v>
      </c>
      <c r="G59" s="2" t="s">
        <v>23</v>
      </c>
      <c r="H59" s="2" t="s">
        <v>24</v>
      </c>
      <c r="I59" s="3">
        <v>44525</v>
      </c>
      <c r="J59" s="2">
        <v>3.8</v>
      </c>
      <c r="K59" s="2">
        <v>4.55</v>
      </c>
      <c r="L59" s="2">
        <v>2.5499999999999998</v>
      </c>
      <c r="M59" s="2">
        <v>3.7</v>
      </c>
      <c r="N59" s="2">
        <v>210</v>
      </c>
      <c r="O59" s="2">
        <v>136125</v>
      </c>
    </row>
    <row r="60" spans="1:19" x14ac:dyDescent="0.2">
      <c r="A60" s="3">
        <v>44401</v>
      </c>
      <c r="B60" s="2" t="s">
        <v>19</v>
      </c>
      <c r="C60" s="3">
        <v>44391</v>
      </c>
      <c r="D60" s="2">
        <v>664.35</v>
      </c>
      <c r="E60" s="2">
        <v>698</v>
      </c>
      <c r="F60" s="2">
        <v>700</v>
      </c>
      <c r="G60" s="2" t="s">
        <v>20</v>
      </c>
      <c r="H60" s="2" t="s">
        <v>21</v>
      </c>
      <c r="I60" s="3">
        <v>44434</v>
      </c>
      <c r="J60" s="2">
        <v>10</v>
      </c>
      <c r="K60" s="2">
        <v>10</v>
      </c>
      <c r="L60" s="2">
        <v>8.4499999999999993</v>
      </c>
      <c r="M60" s="2">
        <v>9.1999999999999993</v>
      </c>
      <c r="N60" s="2">
        <v>148</v>
      </c>
      <c r="O60" s="2">
        <v>244750</v>
      </c>
      <c r="P60" s="2">
        <f t="shared" ref="P60" si="112">IFERROR(J60-J62,0)</f>
        <v>1.3000000000000007</v>
      </c>
      <c r="Q60" s="2">
        <f t="shared" ref="Q60" si="113">IF(P60=0, 0, IFERROR(M60 - M62, 0))</f>
        <v>1.6999999999999993</v>
      </c>
      <c r="R60" s="2">
        <f t="shared" ref="R60" si="114">IF(P60=0, 0, IFERROR(J60 - M62, 0))</f>
        <v>2.5</v>
      </c>
      <c r="S60" s="2">
        <f t="shared" ref="S60" si="115">IF(P60=0, 0, IFERROR(M60 - J62, 0))</f>
        <v>0.5</v>
      </c>
    </row>
    <row r="61" spans="1:19" x14ac:dyDescent="0.2">
      <c r="A61" s="3">
        <v>44401</v>
      </c>
      <c r="B61" s="2" t="s">
        <v>22</v>
      </c>
      <c r="C61" s="3">
        <v>44404</v>
      </c>
      <c r="D61" s="2">
        <v>677.45</v>
      </c>
      <c r="E61" s="2">
        <v>698</v>
      </c>
      <c r="F61" s="2">
        <v>700</v>
      </c>
      <c r="G61" s="2" t="s">
        <v>20</v>
      </c>
      <c r="H61" s="2" t="s">
        <v>21</v>
      </c>
      <c r="I61" s="3">
        <v>44434</v>
      </c>
      <c r="J61" s="2">
        <v>11.95</v>
      </c>
      <c r="K61" s="2">
        <v>12.9</v>
      </c>
      <c r="L61" s="2">
        <v>9</v>
      </c>
      <c r="M61" s="2">
        <v>10.25</v>
      </c>
      <c r="N61" s="2">
        <v>2687</v>
      </c>
      <c r="O61" s="2">
        <v>2161500</v>
      </c>
    </row>
    <row r="62" spans="1:19" x14ac:dyDescent="0.2">
      <c r="A62" s="3">
        <v>44401</v>
      </c>
      <c r="B62" s="2" t="s">
        <v>19</v>
      </c>
      <c r="C62" s="3">
        <v>44391</v>
      </c>
      <c r="D62" s="2">
        <v>664.35</v>
      </c>
      <c r="E62" s="2">
        <v>631</v>
      </c>
      <c r="F62" s="2">
        <v>630</v>
      </c>
      <c r="G62" s="2" t="s">
        <v>23</v>
      </c>
      <c r="H62" s="2" t="s">
        <v>24</v>
      </c>
      <c r="I62" s="3">
        <v>44434</v>
      </c>
      <c r="J62" s="2">
        <v>8.6999999999999993</v>
      </c>
      <c r="K62" s="2">
        <v>8.9499999999999993</v>
      </c>
      <c r="L62" s="2">
        <v>7.3</v>
      </c>
      <c r="M62" s="2">
        <v>7.5</v>
      </c>
      <c r="N62" s="2">
        <v>9</v>
      </c>
      <c r="O62" s="2">
        <v>23375</v>
      </c>
      <c r="P62" s="2">
        <f t="shared" ref="P62" si="116">IFERROR(J62-J64,0)</f>
        <v>-12.8</v>
      </c>
      <c r="Q62" s="2">
        <f t="shared" ref="Q62" si="117">IF(P62=0, 0, IFERROR(M62 - M64, 0))</f>
        <v>-10.7</v>
      </c>
      <c r="R62" s="2">
        <f t="shared" ref="R62" si="118">IF(P62=0, 0, IFERROR(J62 - M64, 0))</f>
        <v>-9.5</v>
      </c>
      <c r="S62" s="2">
        <f t="shared" ref="S62" si="119">IF(P62=0, 0, IFERROR(M62 - J64, 0))</f>
        <v>-14</v>
      </c>
    </row>
    <row r="63" spans="1:19" x14ac:dyDescent="0.2">
      <c r="A63" s="3">
        <v>44401</v>
      </c>
      <c r="B63" s="2" t="s">
        <v>22</v>
      </c>
      <c r="C63" s="3">
        <v>44404</v>
      </c>
      <c r="D63" s="2">
        <v>677.45</v>
      </c>
      <c r="E63" s="2">
        <v>631</v>
      </c>
      <c r="F63" s="2">
        <v>630</v>
      </c>
      <c r="G63" s="2" t="s">
        <v>23</v>
      </c>
      <c r="H63" s="2" t="s">
        <v>24</v>
      </c>
      <c r="I63" s="3">
        <v>44434</v>
      </c>
      <c r="J63" s="2">
        <v>4.1500000000000004</v>
      </c>
      <c r="K63" s="2">
        <v>4.8</v>
      </c>
      <c r="L63" s="2">
        <v>3.95</v>
      </c>
      <c r="M63" s="2">
        <v>4.7</v>
      </c>
      <c r="N63" s="2">
        <v>525</v>
      </c>
      <c r="O63" s="2">
        <v>444125</v>
      </c>
    </row>
    <row r="64" spans="1:19" x14ac:dyDescent="0.2">
      <c r="A64" s="3">
        <v>44310</v>
      </c>
      <c r="B64" s="2" t="s">
        <v>19</v>
      </c>
      <c r="C64" s="3">
        <v>44306</v>
      </c>
      <c r="D64" s="2">
        <v>559.1</v>
      </c>
      <c r="E64" s="2">
        <v>587</v>
      </c>
      <c r="F64" s="2">
        <v>590</v>
      </c>
      <c r="G64" s="2" t="s">
        <v>20</v>
      </c>
      <c r="H64" s="2" t="s">
        <v>21</v>
      </c>
      <c r="I64" s="3">
        <v>44343</v>
      </c>
      <c r="J64" s="2">
        <v>21.5</v>
      </c>
      <c r="K64" s="2">
        <v>25.45</v>
      </c>
      <c r="L64" s="2">
        <v>17.05</v>
      </c>
      <c r="M64" s="2">
        <v>18.2</v>
      </c>
      <c r="N64" s="2">
        <v>35</v>
      </c>
      <c r="O64" s="2">
        <v>55000</v>
      </c>
      <c r="P64" s="2">
        <f t="shared" ref="P64" si="120">IFERROR(J64-J66,0)</f>
        <v>8.85</v>
      </c>
      <c r="Q64" s="2">
        <f t="shared" ref="Q64" si="121">IF(P64=0, 0, IFERROR(M64 - M66, 0))</f>
        <v>1.9499999999999993</v>
      </c>
      <c r="R64" s="2">
        <f t="shared" ref="R64" si="122">IF(P64=0, 0, IFERROR(J64 - M66, 0))</f>
        <v>5.25</v>
      </c>
      <c r="S64" s="2">
        <f t="shared" ref="S64" si="123">IF(P64=0, 0, IFERROR(M64 - J66, 0))</f>
        <v>5.5499999999999989</v>
      </c>
    </row>
    <row r="65" spans="1:19" x14ac:dyDescent="0.2">
      <c r="A65" s="3">
        <v>44310</v>
      </c>
      <c r="B65" s="2" t="s">
        <v>22</v>
      </c>
      <c r="C65" s="3">
        <v>44314</v>
      </c>
      <c r="D65" s="2">
        <v>621.35</v>
      </c>
      <c r="E65" s="2">
        <v>587</v>
      </c>
      <c r="F65" s="2">
        <v>590</v>
      </c>
      <c r="G65" s="2" t="s">
        <v>20</v>
      </c>
      <c r="H65" s="2" t="s">
        <v>21</v>
      </c>
      <c r="I65" s="3">
        <v>44343</v>
      </c>
      <c r="J65" s="2">
        <v>30.7</v>
      </c>
      <c r="K65" s="2">
        <v>44.85</v>
      </c>
      <c r="L65" s="2">
        <v>30.7</v>
      </c>
      <c r="M65" s="2">
        <v>43.95</v>
      </c>
      <c r="N65" s="2">
        <v>395</v>
      </c>
      <c r="O65" s="2">
        <v>319000</v>
      </c>
    </row>
    <row r="66" spans="1:19" x14ac:dyDescent="0.2">
      <c r="A66" s="3">
        <v>44310</v>
      </c>
      <c r="B66" s="2" t="s">
        <v>19</v>
      </c>
      <c r="C66" s="3">
        <v>44306</v>
      </c>
      <c r="D66" s="2">
        <v>559.1</v>
      </c>
      <c r="E66" s="2">
        <v>531</v>
      </c>
      <c r="F66" s="2">
        <v>530</v>
      </c>
      <c r="G66" s="2" t="s">
        <v>23</v>
      </c>
      <c r="H66" s="2" t="s">
        <v>24</v>
      </c>
      <c r="I66" s="3">
        <v>44343</v>
      </c>
      <c r="J66" s="2">
        <v>12.65</v>
      </c>
      <c r="K66" s="2">
        <v>17.55</v>
      </c>
      <c r="L66" s="2">
        <v>11.9</v>
      </c>
      <c r="M66" s="2">
        <v>16.25</v>
      </c>
      <c r="N66" s="2">
        <v>33</v>
      </c>
      <c r="O66" s="2">
        <v>127875</v>
      </c>
      <c r="P66" s="2">
        <f t="shared" ref="P66" si="124">IFERROR(J66-J68,0)</f>
        <v>1.4500000000000011</v>
      </c>
      <c r="Q66" s="2">
        <f t="shared" ref="Q66" si="125">IF(P66=0, 0, IFERROR(M66 - M68, 0))</f>
        <v>4.0999999999999996</v>
      </c>
      <c r="R66" s="2">
        <f t="shared" ref="R66" si="126">IF(P66=0, 0, IFERROR(J66 - M68, 0))</f>
        <v>0.5</v>
      </c>
      <c r="S66" s="2">
        <f t="shared" ref="S66" si="127">IF(P66=0, 0, IFERROR(M66 - J68, 0))</f>
        <v>5.0500000000000007</v>
      </c>
    </row>
    <row r="67" spans="1:19" x14ac:dyDescent="0.2">
      <c r="A67" s="3">
        <v>44310</v>
      </c>
      <c r="B67" s="2" t="s">
        <v>22</v>
      </c>
      <c r="C67" s="3">
        <v>44314</v>
      </c>
      <c r="D67" s="2">
        <v>621.35</v>
      </c>
      <c r="E67" s="2">
        <v>531</v>
      </c>
      <c r="F67" s="2">
        <v>530</v>
      </c>
      <c r="G67" s="2" t="s">
        <v>23</v>
      </c>
      <c r="H67" s="2" t="s">
        <v>24</v>
      </c>
      <c r="I67" s="3">
        <v>44343</v>
      </c>
      <c r="J67" s="2">
        <v>4.3499999999999996</v>
      </c>
      <c r="K67" s="2">
        <v>4.5</v>
      </c>
      <c r="L67" s="2">
        <v>2.85</v>
      </c>
      <c r="M67" s="2">
        <v>3.1</v>
      </c>
      <c r="N67" s="2">
        <v>277</v>
      </c>
      <c r="O67" s="2">
        <v>460625</v>
      </c>
    </row>
    <row r="68" spans="1:19" x14ac:dyDescent="0.2">
      <c r="A68" s="3">
        <v>44226</v>
      </c>
      <c r="B68" s="2" t="s">
        <v>19</v>
      </c>
      <c r="C68" s="3">
        <v>44225</v>
      </c>
      <c r="D68" s="2">
        <v>537</v>
      </c>
      <c r="E68" s="2">
        <v>564</v>
      </c>
      <c r="F68" s="2">
        <v>570</v>
      </c>
      <c r="G68" s="2" t="s">
        <v>20</v>
      </c>
      <c r="H68" s="2" t="s">
        <v>21</v>
      </c>
      <c r="I68" s="3">
        <v>44252</v>
      </c>
      <c r="J68" s="2">
        <v>11.2</v>
      </c>
      <c r="K68" s="2">
        <v>15.5</v>
      </c>
      <c r="L68" s="2">
        <v>10.35</v>
      </c>
      <c r="M68" s="2">
        <v>12.15</v>
      </c>
      <c r="N68" s="2">
        <v>2681</v>
      </c>
      <c r="O68" s="2">
        <v>977625</v>
      </c>
      <c r="P68" s="2">
        <f t="shared" ref="P68" si="128">IFERROR(J68-J70,0)</f>
        <v>-3.8000000000000007</v>
      </c>
      <c r="Q68" s="2">
        <f t="shared" ref="Q68" si="129">IF(P68=0, 0, IFERROR(M68 - M70, 0))</f>
        <v>0.30000000000000071</v>
      </c>
      <c r="R68" s="2">
        <f t="shared" ref="R68" si="130">IF(P68=0, 0, IFERROR(J68 - M70, 0))</f>
        <v>-0.65000000000000036</v>
      </c>
      <c r="S68" s="2">
        <f t="shared" ref="S68" si="131">IF(P68=0, 0, IFERROR(M68 - J70, 0))</f>
        <v>-2.8499999999999996</v>
      </c>
    </row>
    <row r="69" spans="1:19" x14ac:dyDescent="0.2">
      <c r="A69" s="3">
        <v>44226</v>
      </c>
      <c r="B69" s="2" t="s">
        <v>22</v>
      </c>
      <c r="C69" s="3">
        <v>44229</v>
      </c>
      <c r="D69" s="2">
        <v>617.35</v>
      </c>
      <c r="E69" s="2">
        <v>564</v>
      </c>
      <c r="F69" s="2">
        <v>570</v>
      </c>
      <c r="G69" s="2" t="s">
        <v>20</v>
      </c>
      <c r="H69" s="2" t="s">
        <v>21</v>
      </c>
      <c r="I69" s="3">
        <v>44252</v>
      </c>
      <c r="J69" s="2">
        <v>57</v>
      </c>
      <c r="K69" s="2">
        <v>62.2</v>
      </c>
      <c r="L69" s="2">
        <v>42.3</v>
      </c>
      <c r="M69" s="2">
        <v>57.1</v>
      </c>
      <c r="N69" s="2">
        <v>655</v>
      </c>
      <c r="O69" s="2">
        <v>804375</v>
      </c>
    </row>
    <row r="70" spans="1:19" x14ac:dyDescent="0.2">
      <c r="A70" s="3">
        <v>44226</v>
      </c>
      <c r="B70" s="2" t="s">
        <v>19</v>
      </c>
      <c r="C70" s="3">
        <v>44225</v>
      </c>
      <c r="D70" s="2">
        <v>537</v>
      </c>
      <c r="E70" s="2">
        <v>510</v>
      </c>
      <c r="F70" s="2">
        <v>510</v>
      </c>
      <c r="G70" s="2" t="s">
        <v>23</v>
      </c>
      <c r="H70" s="2" t="s">
        <v>24</v>
      </c>
      <c r="I70" s="3">
        <v>44252</v>
      </c>
      <c r="J70" s="2">
        <v>15</v>
      </c>
      <c r="K70" s="2">
        <v>15.15</v>
      </c>
      <c r="L70" s="2">
        <v>10</v>
      </c>
      <c r="M70" s="2">
        <v>11.85</v>
      </c>
      <c r="N70" s="2">
        <v>1418</v>
      </c>
      <c r="O70" s="2">
        <v>347875</v>
      </c>
      <c r="P70" s="2">
        <f t="shared" ref="P70" si="132">IFERROR(J70-J72,0)</f>
        <v>-1.0500000000000007</v>
      </c>
      <c r="Q70" s="2">
        <f t="shared" ref="Q70" si="133">IF(P70=0, 0, IFERROR(M70 - M72, 0))</f>
        <v>-1.5999999999999996</v>
      </c>
      <c r="R70" s="2">
        <f t="shared" ref="R70" si="134">IF(P70=0, 0, IFERROR(J70 - M72, 0))</f>
        <v>1.5500000000000007</v>
      </c>
      <c r="S70" s="2">
        <f t="shared" ref="S70" si="135">IF(P70=0, 0, IFERROR(M70 - J72, 0))</f>
        <v>-4.2000000000000011</v>
      </c>
    </row>
    <row r="71" spans="1:19" x14ac:dyDescent="0.2">
      <c r="A71" s="3">
        <v>44226</v>
      </c>
      <c r="B71" s="2" t="s">
        <v>22</v>
      </c>
      <c r="C71" s="3">
        <v>44229</v>
      </c>
      <c r="D71" s="2">
        <v>617.35</v>
      </c>
      <c r="E71" s="2">
        <v>510</v>
      </c>
      <c r="F71" s="2">
        <v>510</v>
      </c>
      <c r="G71" s="2" t="s">
        <v>23</v>
      </c>
      <c r="H71" s="2" t="s">
        <v>24</v>
      </c>
      <c r="I71" s="3">
        <v>44252</v>
      </c>
      <c r="J71" s="2">
        <v>1.75</v>
      </c>
      <c r="K71" s="2">
        <v>2.65</v>
      </c>
      <c r="L71" s="2">
        <v>1.25</v>
      </c>
      <c r="M71" s="2">
        <v>2.25</v>
      </c>
      <c r="N71" s="2">
        <v>497</v>
      </c>
      <c r="O71" s="2">
        <v>955625</v>
      </c>
    </row>
    <row r="72" spans="1:19" x14ac:dyDescent="0.2">
      <c r="A72" s="3">
        <v>44135</v>
      </c>
      <c r="B72" s="2" t="s">
        <v>19</v>
      </c>
      <c r="C72" s="3">
        <v>44132</v>
      </c>
      <c r="D72" s="2">
        <v>396.05</v>
      </c>
      <c r="E72" s="2">
        <v>416</v>
      </c>
      <c r="F72" s="2">
        <v>420</v>
      </c>
      <c r="G72" s="2" t="s">
        <v>20</v>
      </c>
      <c r="H72" s="2" t="s">
        <v>21</v>
      </c>
      <c r="I72" s="3">
        <v>44161</v>
      </c>
      <c r="J72" s="2">
        <v>16.05</v>
      </c>
      <c r="K72" s="2">
        <v>18.2</v>
      </c>
      <c r="L72" s="2">
        <v>12.7</v>
      </c>
      <c r="M72" s="2">
        <v>13.45</v>
      </c>
      <c r="N72" s="2">
        <v>1551</v>
      </c>
      <c r="O72" s="2">
        <v>1351625</v>
      </c>
      <c r="P72" s="2">
        <f t="shared" ref="P72" si="136">IFERROR(J72-J74,0)</f>
        <v>4.8000000000000007</v>
      </c>
      <c r="Q72" s="2">
        <f t="shared" ref="Q72" si="137">IF(P72=0, 0, IFERROR(M72 - M74, 0))</f>
        <v>-0.55000000000000071</v>
      </c>
      <c r="R72" s="2">
        <f t="shared" ref="R72" si="138">IF(P72=0, 0, IFERROR(J72 - M74, 0))</f>
        <v>2.0500000000000007</v>
      </c>
      <c r="S72" s="2">
        <f t="shared" ref="S72" si="139">IF(P72=0, 0, IFERROR(M72 - J74, 0))</f>
        <v>2.1999999999999993</v>
      </c>
    </row>
    <row r="73" spans="1:19" x14ac:dyDescent="0.2">
      <c r="A73" s="3">
        <v>44135</v>
      </c>
      <c r="B73" s="2" t="s">
        <v>22</v>
      </c>
      <c r="C73" s="3">
        <v>44138</v>
      </c>
      <c r="D73" s="2">
        <v>443.85</v>
      </c>
      <c r="E73" s="2">
        <v>416</v>
      </c>
      <c r="F73" s="2">
        <v>420</v>
      </c>
      <c r="G73" s="2" t="s">
        <v>20</v>
      </c>
      <c r="H73" s="2" t="s">
        <v>21</v>
      </c>
      <c r="I73" s="3">
        <v>44161</v>
      </c>
      <c r="J73" s="2">
        <v>22.75</v>
      </c>
      <c r="K73" s="2">
        <v>37.5</v>
      </c>
      <c r="L73" s="2">
        <v>20.350000000000001</v>
      </c>
      <c r="M73" s="2">
        <v>35.65</v>
      </c>
      <c r="N73" s="2">
        <v>2836</v>
      </c>
      <c r="O73" s="2">
        <v>1956625</v>
      </c>
    </row>
    <row r="74" spans="1:19" x14ac:dyDescent="0.2">
      <c r="A74" s="3">
        <v>44135</v>
      </c>
      <c r="B74" s="2" t="s">
        <v>19</v>
      </c>
      <c r="C74" s="3">
        <v>44132</v>
      </c>
      <c r="D74" s="2">
        <v>396.05</v>
      </c>
      <c r="E74" s="2">
        <v>376</v>
      </c>
      <c r="F74" s="2">
        <v>380</v>
      </c>
      <c r="G74" s="2" t="s">
        <v>23</v>
      </c>
      <c r="H74" s="2" t="s">
        <v>24</v>
      </c>
      <c r="I74" s="3">
        <v>44161</v>
      </c>
      <c r="J74" s="2">
        <v>11.25</v>
      </c>
      <c r="K74" s="2">
        <v>15</v>
      </c>
      <c r="L74" s="2">
        <v>10.15</v>
      </c>
      <c r="M74" s="2">
        <v>14</v>
      </c>
      <c r="N74" s="2">
        <v>959</v>
      </c>
      <c r="O74" s="2">
        <v>489500</v>
      </c>
      <c r="P74" s="2">
        <f t="shared" ref="P74" si="140">IFERROR(J74-J76,0)</f>
        <v>11.25</v>
      </c>
      <c r="Q74" s="2">
        <f t="shared" ref="Q74" si="141">IF(P74=0, 0, IFERROR(M74 - M76, 0))</f>
        <v>-21.25</v>
      </c>
      <c r="R74" s="2">
        <f t="shared" ref="R74" si="142">IF(P74=0, 0, IFERROR(J74 - M76, 0))</f>
        <v>-24</v>
      </c>
      <c r="S74" s="2">
        <f t="shared" ref="S74" si="143">IF(P74=0, 0, IFERROR(M74 - J76, 0))</f>
        <v>14</v>
      </c>
    </row>
    <row r="75" spans="1:19" x14ac:dyDescent="0.2">
      <c r="A75" s="3">
        <v>44135</v>
      </c>
      <c r="B75" s="2" t="s">
        <v>22</v>
      </c>
      <c r="C75" s="3">
        <v>44138</v>
      </c>
      <c r="D75" s="2">
        <v>443.85</v>
      </c>
      <c r="E75" s="2">
        <v>376</v>
      </c>
      <c r="F75" s="2">
        <v>380</v>
      </c>
      <c r="G75" s="2" t="s">
        <v>23</v>
      </c>
      <c r="H75" s="2" t="s">
        <v>24</v>
      </c>
      <c r="I75" s="3">
        <v>44161</v>
      </c>
      <c r="J75" s="2">
        <v>4.5999999999999996</v>
      </c>
      <c r="K75" s="2">
        <v>5.45</v>
      </c>
      <c r="L75" s="2">
        <v>3.65</v>
      </c>
      <c r="M75" s="2">
        <v>3.8</v>
      </c>
      <c r="N75" s="2">
        <v>2975</v>
      </c>
      <c r="O75" s="2">
        <v>1133000</v>
      </c>
    </row>
    <row r="76" spans="1:19" x14ac:dyDescent="0.2">
      <c r="A76" s="3">
        <v>44037</v>
      </c>
      <c r="B76" s="2" t="s">
        <v>19</v>
      </c>
      <c r="C76" s="3">
        <v>44035</v>
      </c>
      <c r="D76" s="2">
        <v>392.25</v>
      </c>
      <c r="E76" s="2">
        <v>412</v>
      </c>
      <c r="F76" s="2">
        <v>415</v>
      </c>
      <c r="G76" s="2" t="s">
        <v>20</v>
      </c>
      <c r="H76" s="2" t="s">
        <v>21</v>
      </c>
      <c r="I76" s="3">
        <v>44070</v>
      </c>
      <c r="K76" s="2" t="s">
        <v>25</v>
      </c>
      <c r="L76" s="2" t="s">
        <v>25</v>
      </c>
      <c r="M76" s="2">
        <v>35.25</v>
      </c>
      <c r="N76" s="2" t="s">
        <v>25</v>
      </c>
      <c r="O76" s="2" t="s">
        <v>25</v>
      </c>
      <c r="P76" s="2">
        <f t="shared" ref="P76" si="144">IFERROR(J76-J78,0)</f>
        <v>-20.399999999999999</v>
      </c>
      <c r="Q76" s="2">
        <f t="shared" ref="Q76" si="145">IF(P76=0, 0, IFERROR(M76 - M78, 0))</f>
        <v>18.7</v>
      </c>
      <c r="R76" s="2">
        <f t="shared" ref="R76" si="146">IF(P76=0, 0, IFERROR(J76 - M78, 0))</f>
        <v>-16.55</v>
      </c>
      <c r="S76" s="2">
        <f t="shared" ref="S76" si="147">IF(P76=0, 0, IFERROR(M76 - J78, 0))</f>
        <v>14.850000000000001</v>
      </c>
    </row>
    <row r="77" spans="1:19" x14ac:dyDescent="0.2">
      <c r="A77" s="3">
        <v>44037</v>
      </c>
      <c r="B77" s="2" t="s">
        <v>22</v>
      </c>
      <c r="C77" s="3">
        <v>44041</v>
      </c>
      <c r="D77" s="2">
        <v>351.05</v>
      </c>
      <c r="E77" s="2">
        <v>412</v>
      </c>
      <c r="F77" s="2">
        <v>415</v>
      </c>
      <c r="G77" s="2" t="s">
        <v>20</v>
      </c>
      <c r="H77" s="2" t="s">
        <v>21</v>
      </c>
      <c r="I77" s="3">
        <v>44070</v>
      </c>
      <c r="J77" s="2">
        <v>6.7</v>
      </c>
      <c r="K77" s="2">
        <v>7.25</v>
      </c>
      <c r="L77" s="2">
        <v>5.55</v>
      </c>
      <c r="M77" s="2">
        <v>5.85</v>
      </c>
      <c r="N77" s="2">
        <v>131</v>
      </c>
      <c r="O77" s="2">
        <v>332750</v>
      </c>
    </row>
    <row r="78" spans="1:19" x14ac:dyDescent="0.2">
      <c r="A78" s="3">
        <v>44037</v>
      </c>
      <c r="B78" s="2" t="s">
        <v>19</v>
      </c>
      <c r="C78" s="3">
        <v>44035</v>
      </c>
      <c r="D78" s="2">
        <v>392.25</v>
      </c>
      <c r="E78" s="2">
        <v>373</v>
      </c>
      <c r="F78" s="2">
        <v>375</v>
      </c>
      <c r="G78" s="2" t="s">
        <v>23</v>
      </c>
      <c r="H78" s="2" t="s">
        <v>24</v>
      </c>
      <c r="I78" s="3">
        <v>44070</v>
      </c>
      <c r="J78" s="2">
        <v>20.399999999999999</v>
      </c>
      <c r="K78" s="2">
        <v>20.75</v>
      </c>
      <c r="L78" s="2">
        <v>16.25</v>
      </c>
      <c r="M78" s="2">
        <v>16.55</v>
      </c>
      <c r="N78" s="2">
        <v>31</v>
      </c>
      <c r="O78" s="2">
        <v>24750</v>
      </c>
      <c r="P78" s="2">
        <f t="shared" ref="P78" si="148">IFERROR(J78-J80,0)</f>
        <v>3.4499999999999993</v>
      </c>
      <c r="Q78" s="2">
        <f t="shared" ref="Q78" si="149">IF(P78=0, 0, IFERROR(M78 - M80, 0))</f>
        <v>2.8000000000000007</v>
      </c>
      <c r="R78" s="2">
        <f t="shared" ref="R78" si="150">IF(P78=0, 0, IFERROR(J78 - M80, 0))</f>
        <v>6.6499999999999986</v>
      </c>
      <c r="S78" s="2">
        <f t="shared" ref="S78" si="151">IF(P78=0, 0, IFERROR(M78 - J80, 0))</f>
        <v>-0.39999999999999858</v>
      </c>
    </row>
    <row r="79" spans="1:19" x14ac:dyDescent="0.2">
      <c r="A79" s="3">
        <v>44037</v>
      </c>
      <c r="B79" s="2" t="s">
        <v>22</v>
      </c>
      <c r="C79" s="3">
        <v>44041</v>
      </c>
      <c r="D79" s="2">
        <v>351.05</v>
      </c>
      <c r="E79" s="2">
        <v>373</v>
      </c>
      <c r="F79" s="2">
        <v>375</v>
      </c>
      <c r="G79" s="2" t="s">
        <v>23</v>
      </c>
      <c r="H79" s="2" t="s">
        <v>24</v>
      </c>
      <c r="I79" s="3">
        <v>44070</v>
      </c>
      <c r="J79" s="2">
        <v>33.85</v>
      </c>
      <c r="K79" s="2">
        <v>38.049999999999997</v>
      </c>
      <c r="L79" s="2">
        <v>33.049999999999997</v>
      </c>
      <c r="M79" s="2">
        <v>36.6</v>
      </c>
      <c r="N79" s="2">
        <v>31</v>
      </c>
      <c r="O79" s="2">
        <v>143000</v>
      </c>
    </row>
    <row r="80" spans="1:19" x14ac:dyDescent="0.2">
      <c r="A80" s="3">
        <v>43960</v>
      </c>
      <c r="B80" s="2" t="s">
        <v>19</v>
      </c>
      <c r="C80" s="3">
        <v>43959</v>
      </c>
      <c r="D80" s="2">
        <v>337.7</v>
      </c>
      <c r="E80" s="2">
        <v>355</v>
      </c>
      <c r="F80" s="2">
        <v>360</v>
      </c>
      <c r="G80" s="2" t="s">
        <v>20</v>
      </c>
      <c r="H80" s="2" t="s">
        <v>21</v>
      </c>
      <c r="I80" s="3">
        <v>43979</v>
      </c>
      <c r="J80" s="2">
        <v>16.95</v>
      </c>
      <c r="K80" s="2">
        <v>21.25</v>
      </c>
      <c r="L80" s="2">
        <v>12.55</v>
      </c>
      <c r="M80" s="2">
        <v>13.75</v>
      </c>
      <c r="N80" s="2">
        <v>4911</v>
      </c>
      <c r="O80" s="2">
        <v>2074875</v>
      </c>
      <c r="P80" s="2">
        <f t="shared" ref="P80" si="152">IFERROR(J80-J82,0)</f>
        <v>2.6499999999999986</v>
      </c>
      <c r="Q80" s="2">
        <f t="shared" ref="Q80" si="153">IF(P80=0, 0, IFERROR(M80 - M82, 0))</f>
        <v>-0.75</v>
      </c>
      <c r="R80" s="2">
        <f t="shared" ref="R80" si="154">IF(P80=0, 0, IFERROR(J80 - M82, 0))</f>
        <v>2.4499999999999993</v>
      </c>
      <c r="S80" s="2">
        <f t="shared" ref="S80" si="155">IF(P80=0, 0, IFERROR(M80 - J82, 0))</f>
        <v>-0.55000000000000071</v>
      </c>
    </row>
    <row r="81" spans="1:19" x14ac:dyDescent="0.2">
      <c r="A81" s="3">
        <v>43960</v>
      </c>
      <c r="B81" s="2" t="s">
        <v>22</v>
      </c>
      <c r="C81" s="3">
        <v>43962</v>
      </c>
      <c r="D81" s="2">
        <v>320.14999999999998</v>
      </c>
      <c r="E81" s="2">
        <v>355</v>
      </c>
      <c r="F81" s="2">
        <v>360</v>
      </c>
      <c r="G81" s="2" t="s">
        <v>20</v>
      </c>
      <c r="H81" s="2" t="s">
        <v>21</v>
      </c>
      <c r="I81" s="3">
        <v>43979</v>
      </c>
      <c r="J81" s="2">
        <v>13.5</v>
      </c>
      <c r="K81" s="2">
        <v>14.25</v>
      </c>
      <c r="L81" s="2">
        <v>6.35</v>
      </c>
      <c r="M81" s="2">
        <v>6.75</v>
      </c>
      <c r="N81" s="2">
        <v>8380</v>
      </c>
      <c r="O81" s="2">
        <v>3370125</v>
      </c>
    </row>
    <row r="82" spans="1:19" x14ac:dyDescent="0.2">
      <c r="A82" s="3">
        <v>43960</v>
      </c>
      <c r="B82" s="2" t="s">
        <v>19</v>
      </c>
      <c r="C82" s="3">
        <v>43959</v>
      </c>
      <c r="D82" s="2">
        <v>337.7</v>
      </c>
      <c r="E82" s="2">
        <v>321</v>
      </c>
      <c r="F82" s="2">
        <v>320</v>
      </c>
      <c r="G82" s="2" t="s">
        <v>23</v>
      </c>
      <c r="H82" s="2" t="s">
        <v>24</v>
      </c>
      <c r="I82" s="3">
        <v>43979</v>
      </c>
      <c r="J82" s="2">
        <v>14.3</v>
      </c>
      <c r="K82" s="2">
        <v>16.2</v>
      </c>
      <c r="L82" s="2">
        <v>11.2</v>
      </c>
      <c r="M82" s="2">
        <v>14.5</v>
      </c>
      <c r="N82" s="2">
        <v>2119</v>
      </c>
      <c r="O82" s="2">
        <v>719125</v>
      </c>
      <c r="P82" s="2">
        <f t="shared" ref="P82" si="156">IFERROR(J82-J84,0)</f>
        <v>14.3</v>
      </c>
      <c r="Q82" s="2">
        <f t="shared" ref="Q82" si="157">IF(P82=0, 0, IFERROR(M82 - M84, 0))</f>
        <v>-5.3000000000000007</v>
      </c>
      <c r="R82" s="2">
        <f t="shared" ref="R82" si="158">IF(P82=0, 0, IFERROR(J82 - M84, 0))</f>
        <v>-5.5</v>
      </c>
      <c r="S82" s="2">
        <f t="shared" ref="S82" si="159">IF(P82=0, 0, IFERROR(M82 - J84, 0))</f>
        <v>14.5</v>
      </c>
    </row>
    <row r="83" spans="1:19" x14ac:dyDescent="0.2">
      <c r="A83" s="3">
        <v>43960</v>
      </c>
      <c r="B83" s="2" t="s">
        <v>22</v>
      </c>
      <c r="C83" s="3">
        <v>43962</v>
      </c>
      <c r="D83" s="2">
        <v>320.14999999999998</v>
      </c>
      <c r="E83" s="2">
        <v>321</v>
      </c>
      <c r="F83" s="2">
        <v>320</v>
      </c>
      <c r="G83" s="2" t="s">
        <v>23</v>
      </c>
      <c r="H83" s="2" t="s">
        <v>24</v>
      </c>
      <c r="I83" s="3">
        <v>43979</v>
      </c>
      <c r="J83" s="2">
        <v>11.45</v>
      </c>
      <c r="K83" s="2">
        <v>20.399999999999999</v>
      </c>
      <c r="L83" s="2">
        <v>11</v>
      </c>
      <c r="M83" s="2">
        <v>19.600000000000001</v>
      </c>
      <c r="N83" s="2">
        <v>6586</v>
      </c>
      <c r="O83" s="2">
        <v>1197625</v>
      </c>
    </row>
    <row r="84" spans="1:19" x14ac:dyDescent="0.2">
      <c r="A84" s="3">
        <v>43855</v>
      </c>
      <c r="B84" s="2" t="s">
        <v>19</v>
      </c>
      <c r="C84" s="3">
        <v>43854</v>
      </c>
      <c r="D84" s="2">
        <v>533.85</v>
      </c>
      <c r="E84" s="2">
        <v>561</v>
      </c>
      <c r="F84" s="2">
        <v>565</v>
      </c>
      <c r="G84" s="2" t="s">
        <v>20</v>
      </c>
      <c r="H84" s="2" t="s">
        <v>21</v>
      </c>
      <c r="I84" s="3">
        <v>43888</v>
      </c>
      <c r="K84" s="2" t="s">
        <v>25</v>
      </c>
      <c r="L84" s="2" t="s">
        <v>25</v>
      </c>
      <c r="M84" s="2">
        <v>19.8</v>
      </c>
      <c r="N84" s="2" t="s">
        <v>25</v>
      </c>
      <c r="O84" s="2" t="s">
        <v>25</v>
      </c>
      <c r="P84" s="2">
        <f t="shared" ref="P84" si="160">IFERROR(J84-J86,0)</f>
        <v>-8.3000000000000007</v>
      </c>
      <c r="Q84" s="2">
        <f t="shared" ref="Q84" si="161">IF(P84=0, 0, IFERROR(M84 - M86, 0))</f>
        <v>12.350000000000001</v>
      </c>
      <c r="R84" s="2">
        <f t="shared" ref="R84" si="162">IF(P84=0, 0, IFERROR(J84 - M86, 0))</f>
        <v>-7.45</v>
      </c>
      <c r="S84" s="2">
        <f t="shared" ref="S84" si="163">IF(P84=0, 0, IFERROR(M84 - J86, 0))</f>
        <v>11.5</v>
      </c>
    </row>
    <row r="85" spans="1:19" x14ac:dyDescent="0.2">
      <c r="A85" s="3">
        <v>43855</v>
      </c>
      <c r="B85" s="2" t="s">
        <v>22</v>
      </c>
      <c r="C85" s="3">
        <v>43857</v>
      </c>
      <c r="D85" s="2">
        <v>537.25</v>
      </c>
      <c r="E85" s="2">
        <v>561</v>
      </c>
      <c r="F85" s="2">
        <v>565</v>
      </c>
      <c r="G85" s="2" t="s">
        <v>20</v>
      </c>
      <c r="H85" s="2" t="s">
        <v>21</v>
      </c>
      <c r="I85" s="3">
        <v>43888</v>
      </c>
      <c r="J85" s="2">
        <v>10.5</v>
      </c>
      <c r="K85" s="2">
        <v>11.85</v>
      </c>
      <c r="L85" s="2">
        <v>8.85</v>
      </c>
      <c r="M85" s="2">
        <v>9.25</v>
      </c>
      <c r="N85" s="2">
        <v>42</v>
      </c>
      <c r="O85" s="2">
        <v>19250</v>
      </c>
    </row>
    <row r="86" spans="1:19" x14ac:dyDescent="0.2">
      <c r="A86" s="3">
        <v>43855</v>
      </c>
      <c r="B86" s="2" t="s">
        <v>19</v>
      </c>
      <c r="C86" s="3">
        <v>43854</v>
      </c>
      <c r="D86" s="2">
        <v>533.85</v>
      </c>
      <c r="E86" s="2">
        <v>507</v>
      </c>
      <c r="F86" s="2">
        <v>505</v>
      </c>
      <c r="G86" s="2" t="s">
        <v>23</v>
      </c>
      <c r="H86" s="2" t="s">
        <v>24</v>
      </c>
      <c r="I86" s="3">
        <v>43888</v>
      </c>
      <c r="J86" s="2">
        <v>8.3000000000000007</v>
      </c>
      <c r="K86" s="2">
        <v>8.85</v>
      </c>
      <c r="L86" s="2">
        <v>7.4</v>
      </c>
      <c r="M86" s="2">
        <v>7.45</v>
      </c>
      <c r="N86" s="2">
        <v>12</v>
      </c>
      <c r="O86" s="2">
        <v>13750</v>
      </c>
      <c r="P86" s="2">
        <f t="shared" ref="P86" si="164">IFERROR(J86-J88,0)</f>
        <v>2.3000000000000007</v>
      </c>
      <c r="Q86" s="2">
        <f t="shared" ref="Q86" si="165">IF(P86=0, 0, IFERROR(M86 - M88, 0))</f>
        <v>-1.5499999999999998</v>
      </c>
      <c r="R86" s="2">
        <f t="shared" ref="R86" si="166">IF(P86=0, 0, IFERROR(J86 - M88, 0))</f>
        <v>-0.69999999999999929</v>
      </c>
      <c r="S86" s="2">
        <f t="shared" ref="S86" si="167">IF(P86=0, 0, IFERROR(M86 - J88, 0))</f>
        <v>1.4500000000000002</v>
      </c>
    </row>
    <row r="87" spans="1:19" x14ac:dyDescent="0.2">
      <c r="A87" s="3">
        <v>43855</v>
      </c>
      <c r="B87" s="2" t="s">
        <v>22</v>
      </c>
      <c r="C87" s="3">
        <v>43857</v>
      </c>
      <c r="D87" s="2">
        <v>537.25</v>
      </c>
      <c r="E87" s="2">
        <v>507</v>
      </c>
      <c r="F87" s="2">
        <v>505</v>
      </c>
      <c r="G87" s="2" t="s">
        <v>23</v>
      </c>
      <c r="H87" s="2" t="s">
        <v>24</v>
      </c>
      <c r="I87" s="3">
        <v>43888</v>
      </c>
      <c r="J87" s="2">
        <v>5.6</v>
      </c>
      <c r="K87" s="2">
        <v>6.35</v>
      </c>
      <c r="L87" s="2">
        <v>5</v>
      </c>
      <c r="M87" s="2">
        <v>6.35</v>
      </c>
      <c r="N87" s="2">
        <v>5</v>
      </c>
      <c r="O87" s="2">
        <v>13750</v>
      </c>
    </row>
    <row r="88" spans="1:19" x14ac:dyDescent="0.2">
      <c r="A88" s="3">
        <v>43764</v>
      </c>
      <c r="B88" s="2" t="s">
        <v>19</v>
      </c>
      <c r="C88" s="3">
        <v>43763</v>
      </c>
      <c r="D88" s="2">
        <v>469.1</v>
      </c>
      <c r="E88" s="2">
        <v>493</v>
      </c>
      <c r="F88" s="2">
        <v>495</v>
      </c>
      <c r="G88" s="2" t="s">
        <v>20</v>
      </c>
      <c r="H88" s="2" t="s">
        <v>21</v>
      </c>
      <c r="I88" s="3">
        <v>43797</v>
      </c>
      <c r="J88" s="2">
        <v>6</v>
      </c>
      <c r="K88" s="2">
        <v>10</v>
      </c>
      <c r="L88" s="2">
        <v>6</v>
      </c>
      <c r="M88" s="2">
        <v>9</v>
      </c>
      <c r="N88" s="2">
        <v>20</v>
      </c>
      <c r="O88" s="2">
        <v>20625</v>
      </c>
      <c r="P88" s="2">
        <f t="shared" ref="P88" si="168">IFERROR(J88-J90,0)</f>
        <v>-5.15</v>
      </c>
      <c r="Q88" s="2">
        <f t="shared" ref="Q88" si="169">IF(P88=0, 0, IFERROR(M88 - M90, 0))</f>
        <v>-1</v>
      </c>
      <c r="R88" s="2">
        <f t="shared" ref="R88" si="170">IF(P88=0, 0, IFERROR(J88 - M90, 0))</f>
        <v>-4</v>
      </c>
      <c r="S88" s="2">
        <f t="shared" ref="S88" si="171">IF(P88=0, 0, IFERROR(M88 - J90, 0))</f>
        <v>-2.1500000000000004</v>
      </c>
    </row>
    <row r="89" spans="1:19" x14ac:dyDescent="0.2">
      <c r="A89" s="3">
        <v>43764</v>
      </c>
      <c r="B89" s="2" t="s">
        <v>22</v>
      </c>
      <c r="C89" s="3">
        <v>43765</v>
      </c>
      <c r="D89" s="2">
        <v>469.55</v>
      </c>
      <c r="E89" s="2">
        <v>493</v>
      </c>
      <c r="F89" s="2">
        <v>495</v>
      </c>
      <c r="G89" s="2" t="s">
        <v>20</v>
      </c>
      <c r="H89" s="2" t="s">
        <v>21</v>
      </c>
      <c r="I89" s="3">
        <v>43797</v>
      </c>
      <c r="J89" s="2">
        <v>9.0500000000000007</v>
      </c>
      <c r="K89" s="2">
        <v>9.5</v>
      </c>
      <c r="L89" s="2">
        <v>8</v>
      </c>
      <c r="M89" s="2">
        <v>8.15</v>
      </c>
      <c r="N89" s="2">
        <v>22</v>
      </c>
      <c r="O89" s="2">
        <v>28875</v>
      </c>
    </row>
    <row r="90" spans="1:19" x14ac:dyDescent="0.2">
      <c r="A90" s="3">
        <v>43764</v>
      </c>
      <c r="B90" s="2" t="s">
        <v>19</v>
      </c>
      <c r="C90" s="3">
        <v>43763</v>
      </c>
      <c r="D90" s="2">
        <v>469.1</v>
      </c>
      <c r="E90" s="2">
        <v>446</v>
      </c>
      <c r="F90" s="2">
        <v>445</v>
      </c>
      <c r="G90" s="2" t="s">
        <v>23</v>
      </c>
      <c r="H90" s="2" t="s">
        <v>24</v>
      </c>
      <c r="I90" s="3">
        <v>43797</v>
      </c>
      <c r="J90" s="2">
        <v>11.15</v>
      </c>
      <c r="K90" s="2">
        <v>11.65</v>
      </c>
      <c r="L90" s="2">
        <v>9.9</v>
      </c>
      <c r="M90" s="2">
        <v>10</v>
      </c>
      <c r="N90" s="2">
        <v>12</v>
      </c>
      <c r="O90" s="2">
        <v>33000</v>
      </c>
      <c r="P90" s="2">
        <f t="shared" ref="P90" si="172">IFERROR(J90-J92,0)</f>
        <v>6.15</v>
      </c>
      <c r="Q90" s="2">
        <f t="shared" ref="Q90" si="173">IF(P90=0, 0, IFERROR(M90 - M92, 0))</f>
        <v>5</v>
      </c>
      <c r="R90" s="2">
        <f t="shared" ref="R90" si="174">IF(P90=0, 0, IFERROR(J90 - M92, 0))</f>
        <v>6.15</v>
      </c>
      <c r="S90" s="2">
        <f t="shared" ref="S90" si="175">IF(P90=0, 0, IFERROR(M90 - J92, 0))</f>
        <v>5</v>
      </c>
    </row>
    <row r="91" spans="1:19" x14ac:dyDescent="0.2">
      <c r="A91" s="3">
        <v>43764</v>
      </c>
      <c r="B91" s="2" t="s">
        <v>22</v>
      </c>
      <c r="C91" s="3">
        <v>43765</v>
      </c>
      <c r="D91" s="2">
        <v>469.55</v>
      </c>
      <c r="E91" s="2">
        <v>446</v>
      </c>
      <c r="F91" s="2">
        <v>445</v>
      </c>
      <c r="G91" s="2" t="s">
        <v>23</v>
      </c>
      <c r="H91" s="2" t="s">
        <v>24</v>
      </c>
      <c r="I91" s="3">
        <v>43797</v>
      </c>
      <c r="J91" s="2">
        <v>9</v>
      </c>
      <c r="K91" s="2">
        <v>9</v>
      </c>
      <c r="L91" s="2">
        <v>8.25</v>
      </c>
      <c r="M91" s="2">
        <v>8.35</v>
      </c>
      <c r="N91" s="2">
        <v>3</v>
      </c>
      <c r="O91" s="2">
        <v>34375</v>
      </c>
    </row>
    <row r="92" spans="1:19" x14ac:dyDescent="0.2">
      <c r="A92" s="3">
        <v>43673</v>
      </c>
      <c r="B92" s="2" t="s">
        <v>19</v>
      </c>
      <c r="C92" s="3">
        <v>43672</v>
      </c>
      <c r="D92" s="2">
        <v>415.75</v>
      </c>
      <c r="E92" s="2">
        <v>437</v>
      </c>
      <c r="F92" s="2">
        <v>440</v>
      </c>
      <c r="G92" s="2" t="s">
        <v>20</v>
      </c>
      <c r="H92" s="2" t="s">
        <v>21</v>
      </c>
      <c r="I92" s="3">
        <v>43706</v>
      </c>
      <c r="J92" s="2">
        <v>5</v>
      </c>
      <c r="K92" s="2">
        <v>5.95</v>
      </c>
      <c r="L92" s="2">
        <v>3.95</v>
      </c>
      <c r="M92" s="2">
        <v>5</v>
      </c>
      <c r="N92" s="2">
        <v>2252</v>
      </c>
      <c r="O92" s="2">
        <v>1329625</v>
      </c>
      <c r="P92" s="2">
        <f t="shared" ref="P92" si="176">IFERROR(J92-J94,0)</f>
        <v>-3.1500000000000004</v>
      </c>
      <c r="Q92" s="2">
        <f t="shared" ref="Q92" si="177">IF(P92=0, 0, IFERROR(M92 - M94, 0))</f>
        <v>-4.9999999999999822E-2</v>
      </c>
      <c r="R92" s="2">
        <f t="shared" ref="R92" si="178">IF(P92=0, 0, IFERROR(J92 - M94, 0))</f>
        <v>-4.9999999999999822E-2</v>
      </c>
      <c r="S92" s="2">
        <f t="shared" ref="S92" si="179">IF(P92=0, 0, IFERROR(M92 - J94, 0))</f>
        <v>-3.1500000000000004</v>
      </c>
    </row>
    <row r="93" spans="1:19" x14ac:dyDescent="0.2">
      <c r="A93" s="3">
        <v>43673</v>
      </c>
      <c r="B93" s="2" t="s">
        <v>22</v>
      </c>
      <c r="C93" s="3">
        <v>43676</v>
      </c>
      <c r="D93" s="2">
        <v>425.35</v>
      </c>
      <c r="E93" s="2">
        <v>437</v>
      </c>
      <c r="F93" s="2">
        <v>440</v>
      </c>
      <c r="G93" s="2" t="s">
        <v>20</v>
      </c>
      <c r="H93" s="2" t="s">
        <v>21</v>
      </c>
      <c r="I93" s="3">
        <v>43706</v>
      </c>
      <c r="J93" s="2">
        <v>9</v>
      </c>
      <c r="K93" s="2">
        <v>11.35</v>
      </c>
      <c r="L93" s="2">
        <v>5.05</v>
      </c>
      <c r="M93" s="2">
        <v>5.7</v>
      </c>
      <c r="N93" s="2">
        <v>8210</v>
      </c>
      <c r="O93" s="2">
        <v>2855875</v>
      </c>
    </row>
    <row r="94" spans="1:19" x14ac:dyDescent="0.2">
      <c r="A94" s="3">
        <v>43673</v>
      </c>
      <c r="B94" s="2" t="s">
        <v>19</v>
      </c>
      <c r="C94" s="3">
        <v>43672</v>
      </c>
      <c r="D94" s="2">
        <v>415.75</v>
      </c>
      <c r="E94" s="2">
        <v>395</v>
      </c>
      <c r="F94" s="2">
        <v>395</v>
      </c>
      <c r="G94" s="2" t="s">
        <v>23</v>
      </c>
      <c r="H94" s="2" t="s">
        <v>24</v>
      </c>
      <c r="I94" s="3">
        <v>43706</v>
      </c>
      <c r="J94" s="2">
        <v>8.15</v>
      </c>
      <c r="K94" s="2">
        <v>8.15</v>
      </c>
      <c r="L94" s="2">
        <v>4.5</v>
      </c>
      <c r="M94" s="2">
        <v>5.05</v>
      </c>
      <c r="N94" s="2">
        <v>324</v>
      </c>
      <c r="O94" s="2">
        <v>89375</v>
      </c>
      <c r="P94" s="2">
        <f t="shared" ref="P94" si="180">IFERROR(J94-J96,0)</f>
        <v>1.3000000000000007</v>
      </c>
      <c r="Q94" s="2">
        <f t="shared" ref="Q94" si="181">IF(P94=0, 0, IFERROR(M94 - M96, 0))</f>
        <v>-4.0000000000000009</v>
      </c>
      <c r="R94" s="2">
        <f t="shared" ref="R94" si="182">IF(P94=0, 0, IFERROR(J94 - M96, 0))</f>
        <v>-0.90000000000000036</v>
      </c>
      <c r="S94" s="2">
        <f t="shared" ref="S94" si="183">IF(P94=0, 0, IFERROR(M94 - J96, 0))</f>
        <v>-1.7999999999999998</v>
      </c>
    </row>
    <row r="95" spans="1:19" x14ac:dyDescent="0.2">
      <c r="A95" s="3">
        <v>43673</v>
      </c>
      <c r="B95" s="2" t="s">
        <v>22</v>
      </c>
      <c r="C95" s="3">
        <v>43676</v>
      </c>
      <c r="D95" s="2">
        <v>425.35</v>
      </c>
      <c r="E95" s="2">
        <v>395</v>
      </c>
      <c r="F95" s="2">
        <v>395</v>
      </c>
      <c r="G95" s="2" t="s">
        <v>23</v>
      </c>
      <c r="H95" s="2" t="s">
        <v>24</v>
      </c>
      <c r="I95" s="3">
        <v>43706</v>
      </c>
      <c r="J95" s="2">
        <v>1.6</v>
      </c>
      <c r="K95" s="2">
        <v>2.85</v>
      </c>
      <c r="L95" s="2">
        <v>1.1499999999999999</v>
      </c>
      <c r="M95" s="2">
        <v>2.6</v>
      </c>
      <c r="N95" s="2">
        <v>68</v>
      </c>
      <c r="O95" s="2">
        <v>61875</v>
      </c>
    </row>
    <row r="96" spans="1:19" x14ac:dyDescent="0.2">
      <c r="A96" s="3">
        <v>43591</v>
      </c>
      <c r="B96" s="2" t="s">
        <v>19</v>
      </c>
      <c r="C96" s="3">
        <v>43588</v>
      </c>
      <c r="D96" s="2">
        <v>401.8</v>
      </c>
      <c r="E96" s="2">
        <v>422</v>
      </c>
      <c r="F96" s="2">
        <v>425</v>
      </c>
      <c r="G96" s="2" t="s">
        <v>20</v>
      </c>
      <c r="H96" s="2" t="s">
        <v>21</v>
      </c>
      <c r="I96" s="3">
        <v>43615</v>
      </c>
      <c r="J96" s="2">
        <v>6.85</v>
      </c>
      <c r="K96" s="2">
        <v>9.8000000000000007</v>
      </c>
      <c r="L96" s="2">
        <v>6.5</v>
      </c>
      <c r="M96" s="2">
        <v>9.0500000000000007</v>
      </c>
      <c r="N96" s="2">
        <v>735</v>
      </c>
      <c r="O96" s="2">
        <v>936375</v>
      </c>
      <c r="P96" s="2">
        <f t="shared" ref="P96" si="184">IFERROR(J96-J98,0)</f>
        <v>-1.3499999999999996</v>
      </c>
      <c r="Q96" s="2">
        <f t="shared" ref="Q96" si="185">IF(P96=0, 0, IFERROR(M96 - M98, 0))</f>
        <v>1.8500000000000005</v>
      </c>
      <c r="R96" s="2">
        <f t="shared" ref="R96" si="186">IF(P96=0, 0, IFERROR(J96 - M98, 0))</f>
        <v>-0.35000000000000053</v>
      </c>
      <c r="S96" s="2">
        <f t="shared" ref="S96" si="187">IF(P96=0, 0, IFERROR(M96 - J98, 0))</f>
        <v>0.85000000000000142</v>
      </c>
    </row>
    <row r="97" spans="1:19" x14ac:dyDescent="0.2">
      <c r="A97" s="3">
        <v>43591</v>
      </c>
      <c r="B97" s="2" t="s">
        <v>22</v>
      </c>
      <c r="C97" s="3">
        <v>43592</v>
      </c>
      <c r="D97" s="2">
        <v>386.5</v>
      </c>
      <c r="E97" s="2">
        <v>422</v>
      </c>
      <c r="F97" s="2">
        <v>425</v>
      </c>
      <c r="G97" s="2" t="s">
        <v>20</v>
      </c>
      <c r="H97" s="2" t="s">
        <v>21</v>
      </c>
      <c r="I97" s="3">
        <v>43615</v>
      </c>
      <c r="J97" s="2">
        <v>9.4</v>
      </c>
      <c r="K97" s="2">
        <v>10.8</v>
      </c>
      <c r="L97" s="2">
        <v>4.45</v>
      </c>
      <c r="M97" s="2">
        <v>4.75</v>
      </c>
      <c r="N97" s="2">
        <v>1011</v>
      </c>
      <c r="O97" s="2">
        <v>1236125</v>
      </c>
    </row>
    <row r="98" spans="1:19" x14ac:dyDescent="0.2">
      <c r="A98" s="3">
        <v>43591</v>
      </c>
      <c r="B98" s="2" t="s">
        <v>19</v>
      </c>
      <c r="C98" s="3">
        <v>43588</v>
      </c>
      <c r="D98" s="2">
        <v>401.8</v>
      </c>
      <c r="E98" s="2">
        <v>382</v>
      </c>
      <c r="F98" s="2">
        <v>380</v>
      </c>
      <c r="G98" s="2" t="s">
        <v>23</v>
      </c>
      <c r="H98" s="2" t="s">
        <v>24</v>
      </c>
      <c r="I98" s="3">
        <v>43615</v>
      </c>
      <c r="J98" s="2">
        <v>8.1999999999999993</v>
      </c>
      <c r="K98" s="2">
        <v>9.0500000000000007</v>
      </c>
      <c r="L98" s="2">
        <v>6.3</v>
      </c>
      <c r="M98" s="2">
        <v>7.2</v>
      </c>
      <c r="N98" s="2">
        <v>2088</v>
      </c>
      <c r="O98" s="2">
        <v>1394250</v>
      </c>
      <c r="P98" s="2">
        <f t="shared" ref="P98" si="188">IFERROR(J98-J100,0)</f>
        <v>0.79999999999999893</v>
      </c>
      <c r="Q98" s="2">
        <f t="shared" ref="Q98" si="189">IF(P98=0, 0, IFERROR(M98 - M100, 0))</f>
        <v>-0.54999999999999982</v>
      </c>
      <c r="R98" s="2">
        <f t="shared" ref="R98" si="190">IF(P98=0, 0, IFERROR(J98 - M100, 0))</f>
        <v>0.44999999999999929</v>
      </c>
      <c r="S98" s="2">
        <f t="shared" ref="S98" si="191">IF(P98=0, 0, IFERROR(M98 - J100, 0))</f>
        <v>-0.20000000000000018</v>
      </c>
    </row>
    <row r="99" spans="1:19" x14ac:dyDescent="0.2">
      <c r="A99" s="3">
        <v>43591</v>
      </c>
      <c r="B99" s="2" t="s">
        <v>22</v>
      </c>
      <c r="C99" s="3">
        <v>43592</v>
      </c>
      <c r="D99" s="2">
        <v>386.5</v>
      </c>
      <c r="E99" s="2">
        <v>382</v>
      </c>
      <c r="F99" s="2">
        <v>380</v>
      </c>
      <c r="G99" s="2" t="s">
        <v>23</v>
      </c>
      <c r="H99" s="2" t="s">
        <v>24</v>
      </c>
      <c r="I99" s="3">
        <v>43615</v>
      </c>
      <c r="J99" s="2">
        <v>9.5500000000000007</v>
      </c>
      <c r="K99" s="2">
        <v>13.85</v>
      </c>
      <c r="L99" s="2">
        <v>7.1</v>
      </c>
      <c r="M99" s="2">
        <v>13.1</v>
      </c>
      <c r="N99" s="2">
        <v>4392</v>
      </c>
      <c r="O99" s="2">
        <v>4987125</v>
      </c>
    </row>
    <row r="100" spans="1:19" x14ac:dyDescent="0.2">
      <c r="A100" s="3">
        <v>43495</v>
      </c>
      <c r="B100" s="2" t="s">
        <v>19</v>
      </c>
      <c r="C100" s="3">
        <v>43494</v>
      </c>
      <c r="D100" s="2">
        <v>346.85</v>
      </c>
      <c r="E100" s="2">
        <v>364</v>
      </c>
      <c r="F100" s="2">
        <v>365</v>
      </c>
      <c r="G100" s="2" t="s">
        <v>20</v>
      </c>
      <c r="H100" s="2" t="s">
        <v>21</v>
      </c>
      <c r="I100" s="3">
        <v>43524</v>
      </c>
      <c r="J100" s="2">
        <v>7.4</v>
      </c>
      <c r="K100" s="2">
        <v>8.5</v>
      </c>
      <c r="L100" s="2">
        <v>6.8</v>
      </c>
      <c r="M100" s="2">
        <v>7.75</v>
      </c>
      <c r="N100" s="2">
        <v>29</v>
      </c>
      <c r="O100" s="2">
        <v>123750</v>
      </c>
      <c r="P100" s="2">
        <f t="shared" ref="P100" si="192">IFERROR(J100-J102,0)</f>
        <v>-0.75</v>
      </c>
      <c r="Q100" s="2">
        <f t="shared" ref="Q100" si="193">IF(P100=0, 0, IFERROR(M100 - M102, 0))</f>
        <v>0.45000000000000018</v>
      </c>
      <c r="R100" s="2">
        <f t="shared" ref="R100" si="194">IF(P100=0, 0, IFERROR(J100 - M102, 0))</f>
        <v>0.10000000000000053</v>
      </c>
      <c r="S100" s="2">
        <f t="shared" ref="S100" si="195">IF(P100=0, 0, IFERROR(M100 - J102, 0))</f>
        <v>-0.40000000000000036</v>
      </c>
    </row>
    <row r="101" spans="1:19" x14ac:dyDescent="0.2">
      <c r="A101" s="3">
        <v>43495</v>
      </c>
      <c r="B101" s="2" t="s">
        <v>22</v>
      </c>
      <c r="C101" s="3">
        <v>43496</v>
      </c>
      <c r="D101" s="2">
        <v>364.45</v>
      </c>
      <c r="E101" s="2">
        <v>364</v>
      </c>
      <c r="F101" s="2">
        <v>365</v>
      </c>
      <c r="G101" s="2" t="s">
        <v>20</v>
      </c>
      <c r="H101" s="2" t="s">
        <v>21</v>
      </c>
      <c r="I101" s="3">
        <v>43524</v>
      </c>
      <c r="J101" s="2">
        <v>18.05</v>
      </c>
      <c r="K101" s="2">
        <v>20.25</v>
      </c>
      <c r="L101" s="2">
        <v>9.5</v>
      </c>
      <c r="M101" s="2">
        <v>13.4</v>
      </c>
      <c r="N101" s="2">
        <v>624</v>
      </c>
      <c r="O101" s="2">
        <v>514250</v>
      </c>
    </row>
    <row r="102" spans="1:19" x14ac:dyDescent="0.2">
      <c r="A102" s="3">
        <v>43495</v>
      </c>
      <c r="B102" s="2" t="s">
        <v>19</v>
      </c>
      <c r="C102" s="3">
        <v>43494</v>
      </c>
      <c r="D102" s="2">
        <v>346.85</v>
      </c>
      <c r="E102" s="2">
        <v>330</v>
      </c>
      <c r="F102" s="2">
        <v>330</v>
      </c>
      <c r="G102" s="2" t="s">
        <v>23</v>
      </c>
      <c r="H102" s="2" t="s">
        <v>24</v>
      </c>
      <c r="I102" s="3">
        <v>43524</v>
      </c>
      <c r="J102" s="2">
        <v>8.15</v>
      </c>
      <c r="K102" s="2">
        <v>8.9</v>
      </c>
      <c r="L102" s="2">
        <v>6.25</v>
      </c>
      <c r="M102" s="2">
        <v>7.3</v>
      </c>
      <c r="N102" s="2">
        <v>124</v>
      </c>
      <c r="O102" s="2">
        <v>299750</v>
      </c>
      <c r="P102" s="2">
        <f t="shared" ref="P102" si="196">IFERROR(J102-J104,0)</f>
        <v>0</v>
      </c>
      <c r="Q102" s="2">
        <f t="shared" ref="Q102" si="197">IF(P102=0, 0, IFERROR(M102 - M104, 0))</f>
        <v>0</v>
      </c>
      <c r="R102" s="2">
        <f t="shared" ref="R102" si="198">IF(P102=0, 0, IFERROR(J102 - M104, 0))</f>
        <v>0</v>
      </c>
      <c r="S102" s="2">
        <f t="shared" ref="S102" si="199">IF(P102=0, 0, IFERROR(M102 - J104, 0))</f>
        <v>0</v>
      </c>
    </row>
    <row r="103" spans="1:19" x14ac:dyDescent="0.2">
      <c r="A103" s="3">
        <v>43495</v>
      </c>
      <c r="B103" s="2" t="s">
        <v>22</v>
      </c>
      <c r="C103" s="3">
        <v>43496</v>
      </c>
      <c r="D103" s="2">
        <v>364.45</v>
      </c>
      <c r="E103" s="2">
        <v>330</v>
      </c>
      <c r="F103" s="2">
        <v>330</v>
      </c>
      <c r="G103" s="2" t="s">
        <v>23</v>
      </c>
      <c r="H103" s="2" t="s">
        <v>24</v>
      </c>
      <c r="I103" s="3">
        <v>43524</v>
      </c>
      <c r="J103" s="2">
        <v>3.5</v>
      </c>
      <c r="K103" s="2">
        <v>5.5</v>
      </c>
      <c r="L103" s="2">
        <v>2.2000000000000002</v>
      </c>
      <c r="M103" s="2">
        <v>3.95</v>
      </c>
      <c r="N103" s="2">
        <v>575</v>
      </c>
      <c r="O103" s="2">
        <v>838750</v>
      </c>
    </row>
    <row r="104" spans="1:19" x14ac:dyDescent="0.2">
      <c r="A104" s="3">
        <v>43399</v>
      </c>
      <c r="B104" s="2" t="s">
        <v>19</v>
      </c>
      <c r="C104" s="3">
        <v>43398</v>
      </c>
      <c r="D104" s="2">
        <v>319.95</v>
      </c>
      <c r="E104" s="2">
        <v>336</v>
      </c>
      <c r="F104" s="2">
        <v>340</v>
      </c>
      <c r="G104" s="2" t="s">
        <v>20</v>
      </c>
      <c r="H104" s="2" t="s">
        <v>21</v>
      </c>
      <c r="I104" s="3">
        <v>43433</v>
      </c>
      <c r="J104" s="2">
        <v>8.15</v>
      </c>
      <c r="K104" s="2">
        <v>9.35</v>
      </c>
      <c r="L104" s="2">
        <v>5.6</v>
      </c>
      <c r="M104" s="2">
        <v>7.5</v>
      </c>
      <c r="N104" s="2">
        <v>616</v>
      </c>
      <c r="O104" s="2">
        <v>984500</v>
      </c>
      <c r="P104" s="2">
        <f t="shared" ref="P104" si="200">IFERROR(J104-J106,0)</f>
        <v>-1.5999999999999996</v>
      </c>
      <c r="Q104" s="2">
        <f t="shared" ref="Q104" si="201">IF(P104=0, 0, IFERROR(M104 - M106, 0))</f>
        <v>-2.25</v>
      </c>
      <c r="R104" s="2">
        <f t="shared" ref="R104" si="202">IF(P104=0, 0, IFERROR(J104 - M106, 0))</f>
        <v>-1.5999999999999996</v>
      </c>
      <c r="S104" s="2">
        <f t="shared" ref="S104" si="203">IF(P104=0, 0, IFERROR(M104 - J106, 0))</f>
        <v>-2.25</v>
      </c>
    </row>
    <row r="105" spans="1:19" x14ac:dyDescent="0.2">
      <c r="A105" s="3">
        <v>43399</v>
      </c>
      <c r="B105" s="2" t="s">
        <v>22</v>
      </c>
      <c r="C105" s="3">
        <v>43402</v>
      </c>
      <c r="D105" s="2">
        <v>349.4</v>
      </c>
      <c r="E105" s="2">
        <v>336</v>
      </c>
      <c r="F105" s="2">
        <v>340</v>
      </c>
      <c r="G105" s="2" t="s">
        <v>20</v>
      </c>
      <c r="H105" s="2" t="s">
        <v>21</v>
      </c>
      <c r="I105" s="3">
        <v>43433</v>
      </c>
      <c r="J105" s="2">
        <v>7.05</v>
      </c>
      <c r="K105" s="2">
        <v>22.4</v>
      </c>
      <c r="L105" s="2">
        <v>7.05</v>
      </c>
      <c r="M105" s="2">
        <v>20.75</v>
      </c>
      <c r="N105" s="2">
        <v>8238</v>
      </c>
      <c r="O105" s="2">
        <v>3151500</v>
      </c>
    </row>
    <row r="106" spans="1:19" x14ac:dyDescent="0.2">
      <c r="A106" s="3">
        <v>43399</v>
      </c>
      <c r="B106" s="2" t="s">
        <v>19</v>
      </c>
      <c r="C106" s="3">
        <v>43398</v>
      </c>
      <c r="D106" s="2">
        <v>319.95</v>
      </c>
      <c r="E106" s="2">
        <v>304</v>
      </c>
      <c r="F106" s="2">
        <v>305</v>
      </c>
      <c r="G106" s="2" t="s">
        <v>23</v>
      </c>
      <c r="H106" s="2" t="s">
        <v>24</v>
      </c>
      <c r="I106" s="3">
        <v>43433</v>
      </c>
      <c r="J106" s="2">
        <v>9.75</v>
      </c>
      <c r="K106" s="2">
        <v>12.05</v>
      </c>
      <c r="L106" s="2">
        <v>9.5500000000000007</v>
      </c>
      <c r="M106" s="2">
        <v>9.75</v>
      </c>
      <c r="N106" s="2">
        <v>51</v>
      </c>
      <c r="O106" s="2">
        <v>57750</v>
      </c>
      <c r="P106" s="2">
        <f t="shared" ref="P106" si="204">IFERROR(J106-J108,0)</f>
        <v>5</v>
      </c>
      <c r="Q106" s="2">
        <f t="shared" ref="Q106" si="205">IF(P106=0, 0, IFERROR(M106 - M108, 0))</f>
        <v>2.5</v>
      </c>
      <c r="R106" s="2">
        <f t="shared" ref="R106" si="206">IF(P106=0, 0, IFERROR(J106 - M108, 0))</f>
        <v>2.5</v>
      </c>
      <c r="S106" s="2">
        <f t="shared" ref="S106" si="207">IF(P106=0, 0, IFERROR(M106 - J108, 0))</f>
        <v>5</v>
      </c>
    </row>
    <row r="107" spans="1:19" x14ac:dyDescent="0.2">
      <c r="A107" s="3">
        <v>43399</v>
      </c>
      <c r="B107" s="2" t="s">
        <v>22</v>
      </c>
      <c r="C107" s="3">
        <v>43402</v>
      </c>
      <c r="D107" s="2">
        <v>349.4</v>
      </c>
      <c r="E107" s="2">
        <v>304</v>
      </c>
      <c r="F107" s="2">
        <v>305</v>
      </c>
      <c r="G107" s="2" t="s">
        <v>23</v>
      </c>
      <c r="H107" s="2" t="s">
        <v>24</v>
      </c>
      <c r="I107" s="3">
        <v>43433</v>
      </c>
      <c r="J107" s="2">
        <v>8.25</v>
      </c>
      <c r="K107" s="2">
        <v>8.25</v>
      </c>
      <c r="L107" s="2">
        <v>2.85</v>
      </c>
      <c r="M107" s="2">
        <v>3.05</v>
      </c>
      <c r="N107" s="2">
        <v>543</v>
      </c>
      <c r="O107" s="2">
        <v>313500</v>
      </c>
    </row>
    <row r="108" spans="1:19" x14ac:dyDescent="0.2">
      <c r="A108" s="3">
        <v>43308</v>
      </c>
      <c r="B108" s="2" t="s">
        <v>19</v>
      </c>
      <c r="C108" s="3">
        <v>43307</v>
      </c>
      <c r="D108" s="2">
        <v>285.64999999999998</v>
      </c>
      <c r="E108" s="2">
        <v>300</v>
      </c>
      <c r="F108" s="2">
        <v>300</v>
      </c>
      <c r="G108" s="2" t="s">
        <v>20</v>
      </c>
      <c r="H108" s="2" t="s">
        <v>21</v>
      </c>
      <c r="I108" s="3">
        <v>43342</v>
      </c>
      <c r="J108" s="2">
        <v>4.75</v>
      </c>
      <c r="K108" s="2">
        <v>7.4</v>
      </c>
      <c r="L108" s="2">
        <v>4.5</v>
      </c>
      <c r="M108" s="2">
        <v>7.25</v>
      </c>
      <c r="N108" s="2">
        <v>1524</v>
      </c>
      <c r="O108" s="2">
        <v>2466750</v>
      </c>
      <c r="P108" s="2">
        <f t="shared" ref="P108" si="208">IFERROR(J108-J110,0)</f>
        <v>-5.35</v>
      </c>
      <c r="Q108" s="2">
        <f t="shared" ref="Q108" si="209">IF(P108=0, 0, IFERROR(M108 - M110, 0))</f>
        <v>1.0999999999999996</v>
      </c>
      <c r="R108" s="2">
        <f t="shared" ref="R108" si="210">IF(P108=0, 0, IFERROR(J108 - M110, 0))</f>
        <v>-1.4000000000000004</v>
      </c>
      <c r="S108" s="2">
        <f t="shared" ref="S108" si="211">IF(P108=0, 0, IFERROR(M108 - J110, 0))</f>
        <v>-2.8499999999999996</v>
      </c>
    </row>
    <row r="109" spans="1:19" x14ac:dyDescent="0.2">
      <c r="A109" s="3">
        <v>43308</v>
      </c>
      <c r="B109" s="2" t="s">
        <v>22</v>
      </c>
      <c r="C109" s="3">
        <v>43311</v>
      </c>
      <c r="D109" s="2">
        <v>307.35000000000002</v>
      </c>
      <c r="E109" s="2">
        <v>300</v>
      </c>
      <c r="F109" s="2">
        <v>300</v>
      </c>
      <c r="G109" s="2" t="s">
        <v>20</v>
      </c>
      <c r="H109" s="2" t="s">
        <v>21</v>
      </c>
      <c r="I109" s="3">
        <v>43342</v>
      </c>
      <c r="J109" s="2">
        <v>10.6</v>
      </c>
      <c r="K109" s="2">
        <v>14.4</v>
      </c>
      <c r="L109" s="2">
        <v>7.65</v>
      </c>
      <c r="M109" s="2">
        <v>13.9</v>
      </c>
      <c r="N109" s="2">
        <v>7325</v>
      </c>
      <c r="O109" s="2">
        <v>4958250</v>
      </c>
    </row>
    <row r="110" spans="1:19" x14ac:dyDescent="0.2">
      <c r="A110" s="3">
        <v>43308</v>
      </c>
      <c r="B110" s="2" t="s">
        <v>19</v>
      </c>
      <c r="C110" s="3">
        <v>43307</v>
      </c>
      <c r="D110" s="2">
        <v>285.64999999999998</v>
      </c>
      <c r="E110" s="2">
        <v>271</v>
      </c>
      <c r="F110" s="2">
        <v>270</v>
      </c>
      <c r="G110" s="2" t="s">
        <v>23</v>
      </c>
      <c r="H110" s="2" t="s">
        <v>24</v>
      </c>
      <c r="I110" s="3">
        <v>43342</v>
      </c>
      <c r="J110" s="2">
        <v>10.1</v>
      </c>
      <c r="K110" s="2">
        <v>10.6</v>
      </c>
      <c r="L110" s="2">
        <v>5.75</v>
      </c>
      <c r="M110" s="2">
        <v>6.15</v>
      </c>
      <c r="N110" s="2">
        <v>723</v>
      </c>
      <c r="O110" s="2">
        <v>965250</v>
      </c>
      <c r="P110" s="2">
        <f t="shared" ref="P110" si="212">IFERROR(J110-J112,0)</f>
        <v>4.5</v>
      </c>
      <c r="Q110" s="2">
        <f t="shared" ref="Q110" si="213">IF(P110=0, 0, IFERROR(M110 - M112, 0))</f>
        <v>0.15000000000000036</v>
      </c>
      <c r="R110" s="2">
        <f t="shared" ref="R110" si="214">IF(P110=0, 0, IFERROR(J110 - M112, 0))</f>
        <v>4.0999999999999996</v>
      </c>
      <c r="S110" s="2">
        <f t="shared" ref="S110" si="215">IF(P110=0, 0, IFERROR(M110 - J112, 0))</f>
        <v>0.55000000000000071</v>
      </c>
    </row>
    <row r="111" spans="1:19" x14ac:dyDescent="0.2">
      <c r="A111" s="3">
        <v>43308</v>
      </c>
      <c r="B111" s="2" t="s">
        <v>22</v>
      </c>
      <c r="C111" s="3">
        <v>43311</v>
      </c>
      <c r="D111" s="2">
        <v>307.35000000000002</v>
      </c>
      <c r="E111" s="2">
        <v>271</v>
      </c>
      <c r="F111" s="2">
        <v>270</v>
      </c>
      <c r="G111" s="2" t="s">
        <v>23</v>
      </c>
      <c r="H111" s="2" t="s">
        <v>24</v>
      </c>
      <c r="I111" s="3">
        <v>43342</v>
      </c>
      <c r="J111" s="2">
        <v>4.4000000000000004</v>
      </c>
      <c r="K111" s="2">
        <v>4.4000000000000004</v>
      </c>
      <c r="L111" s="2">
        <v>1.5</v>
      </c>
      <c r="M111" s="2">
        <v>1.55</v>
      </c>
      <c r="N111" s="2">
        <v>3378</v>
      </c>
      <c r="O111" s="2">
        <v>4023250</v>
      </c>
    </row>
    <row r="112" spans="1:19" x14ac:dyDescent="0.2">
      <c r="A112" s="3">
        <v>43227</v>
      </c>
      <c r="B112" s="2" t="s">
        <v>19</v>
      </c>
      <c r="C112" s="3">
        <v>43224</v>
      </c>
      <c r="D112" s="2">
        <v>282.85000000000002</v>
      </c>
      <c r="E112" s="2">
        <v>297</v>
      </c>
      <c r="F112" s="2">
        <v>300</v>
      </c>
      <c r="G112" s="2" t="s">
        <v>20</v>
      </c>
      <c r="H112" s="2" t="s">
        <v>21</v>
      </c>
      <c r="I112" s="3">
        <v>43251</v>
      </c>
      <c r="J112" s="2">
        <v>5.6</v>
      </c>
      <c r="K112" s="2">
        <v>6.8</v>
      </c>
      <c r="L112" s="2">
        <v>4.4000000000000004</v>
      </c>
      <c r="M112" s="2">
        <v>6</v>
      </c>
      <c r="N112" s="2">
        <v>1751</v>
      </c>
      <c r="O112" s="2">
        <v>2986500</v>
      </c>
      <c r="P112" s="2">
        <f t="shared" ref="P112" si="216">IFERROR(J112-J114,0)</f>
        <v>-1.5</v>
      </c>
      <c r="Q112" s="2">
        <f t="shared" ref="Q112" si="217">IF(P112=0, 0, IFERROR(M112 - M114, 0))</f>
        <v>-9.9999999999999645E-2</v>
      </c>
      <c r="R112" s="2">
        <f t="shared" ref="R112" si="218">IF(P112=0, 0, IFERROR(J112 - M114, 0))</f>
        <v>-0.5</v>
      </c>
      <c r="S112" s="2">
        <f t="shared" ref="S112" si="219">IF(P112=0, 0, IFERROR(M112 - J114, 0))</f>
        <v>-1.0999999999999996</v>
      </c>
    </row>
    <row r="113" spans="1:19" x14ac:dyDescent="0.2">
      <c r="A113" s="3">
        <v>43227</v>
      </c>
      <c r="B113" s="2" t="s">
        <v>22</v>
      </c>
      <c r="C113" s="3">
        <v>43228</v>
      </c>
      <c r="D113" s="2">
        <v>309.3</v>
      </c>
      <c r="E113" s="2">
        <v>297</v>
      </c>
      <c r="F113" s="2">
        <v>300</v>
      </c>
      <c r="G113" s="2" t="s">
        <v>20</v>
      </c>
      <c r="H113" s="2" t="s">
        <v>21</v>
      </c>
      <c r="I113" s="3">
        <v>43251</v>
      </c>
      <c r="J113" s="2">
        <v>10.55</v>
      </c>
      <c r="K113" s="2">
        <v>19.75</v>
      </c>
      <c r="L113" s="2">
        <v>6.6</v>
      </c>
      <c r="M113" s="2">
        <v>15</v>
      </c>
      <c r="N113" s="2">
        <v>6004</v>
      </c>
      <c r="O113" s="2">
        <v>3660250</v>
      </c>
    </row>
    <row r="114" spans="1:19" x14ac:dyDescent="0.2">
      <c r="A114" s="3">
        <v>43227</v>
      </c>
      <c r="B114" s="2" t="s">
        <v>19</v>
      </c>
      <c r="C114" s="3">
        <v>43224</v>
      </c>
      <c r="D114" s="2">
        <v>282.85000000000002</v>
      </c>
      <c r="E114" s="2">
        <v>269</v>
      </c>
      <c r="F114" s="2">
        <v>270</v>
      </c>
      <c r="G114" s="2" t="s">
        <v>23</v>
      </c>
      <c r="H114" s="2" t="s">
        <v>24</v>
      </c>
      <c r="I114" s="3">
        <v>43251</v>
      </c>
      <c r="J114" s="2">
        <v>7.1</v>
      </c>
      <c r="K114" s="2">
        <v>7.3</v>
      </c>
      <c r="L114" s="2">
        <v>5.35</v>
      </c>
      <c r="M114" s="2">
        <v>6.1</v>
      </c>
      <c r="N114" s="2">
        <v>1091</v>
      </c>
      <c r="O114" s="2">
        <v>2142250</v>
      </c>
      <c r="P114" s="2">
        <f t="shared" ref="P114" si="220">IFERROR(J114-J116,0)</f>
        <v>-0.5</v>
      </c>
      <c r="Q114" s="2">
        <f t="shared" ref="Q114" si="221">IF(P114=0, 0, IFERROR(M114 - M116, 0))</f>
        <v>-0.25</v>
      </c>
      <c r="R114" s="2">
        <f t="shared" ref="R114" si="222">IF(P114=0, 0, IFERROR(J114 - M116, 0))</f>
        <v>0.75</v>
      </c>
      <c r="S114" s="2">
        <f t="shared" ref="S114" si="223">IF(P114=0, 0, IFERROR(M114 - J116, 0))</f>
        <v>-1.5</v>
      </c>
    </row>
    <row r="115" spans="1:19" x14ac:dyDescent="0.2">
      <c r="A115" s="3">
        <v>43227</v>
      </c>
      <c r="B115" s="2" t="s">
        <v>22</v>
      </c>
      <c r="C115" s="3">
        <v>43228</v>
      </c>
      <c r="D115" s="2">
        <v>309.3</v>
      </c>
      <c r="E115" s="2">
        <v>269</v>
      </c>
      <c r="F115" s="2">
        <v>270</v>
      </c>
      <c r="G115" s="2" t="s">
        <v>23</v>
      </c>
      <c r="H115" s="2" t="s">
        <v>24</v>
      </c>
      <c r="I115" s="3">
        <v>43251</v>
      </c>
      <c r="J115" s="2">
        <v>3</v>
      </c>
      <c r="K115" s="2">
        <v>3</v>
      </c>
      <c r="L115" s="2">
        <v>1.6</v>
      </c>
      <c r="M115" s="2">
        <v>1.9</v>
      </c>
      <c r="N115" s="2">
        <v>3840</v>
      </c>
      <c r="O115" s="2">
        <v>3159750</v>
      </c>
    </row>
    <row r="116" spans="1:19" x14ac:dyDescent="0.2">
      <c r="A116" s="3">
        <v>43131</v>
      </c>
      <c r="B116" s="2" t="s">
        <v>19</v>
      </c>
      <c r="C116" s="3">
        <v>43130</v>
      </c>
      <c r="D116" s="2">
        <v>353.25</v>
      </c>
      <c r="E116" s="2">
        <v>371</v>
      </c>
      <c r="F116" s="2">
        <v>375</v>
      </c>
      <c r="G116" s="2" t="s">
        <v>20</v>
      </c>
      <c r="H116" s="2" t="s">
        <v>21</v>
      </c>
      <c r="I116" s="3">
        <v>43153</v>
      </c>
      <c r="J116" s="2">
        <v>7.6</v>
      </c>
      <c r="K116" s="2">
        <v>8.25</v>
      </c>
      <c r="L116" s="2">
        <v>6.1</v>
      </c>
      <c r="M116" s="2">
        <v>6.35</v>
      </c>
      <c r="N116" s="2">
        <v>385</v>
      </c>
      <c r="O116" s="2">
        <v>371250</v>
      </c>
      <c r="P116" s="2">
        <f t="shared" ref="P116" si="224">IFERROR(J116-J118,0)</f>
        <v>-0.65000000000000036</v>
      </c>
      <c r="Q116" s="2">
        <f t="shared" ref="Q116" si="225">IF(P116=0, 0, IFERROR(M116 - M118, 0))</f>
        <v>-0.90000000000000036</v>
      </c>
      <c r="R116" s="2">
        <f t="shared" ref="R116" si="226">IF(P116=0, 0, IFERROR(J116 - M118, 0))</f>
        <v>0.34999999999999964</v>
      </c>
      <c r="S116" s="2">
        <f t="shared" ref="S116" si="227">IF(P116=0, 0, IFERROR(M116 - J118, 0))</f>
        <v>-1.9000000000000004</v>
      </c>
    </row>
    <row r="117" spans="1:19" x14ac:dyDescent="0.2">
      <c r="A117" s="3">
        <v>43131</v>
      </c>
      <c r="B117" s="2" t="s">
        <v>22</v>
      </c>
      <c r="C117" s="3">
        <v>43132</v>
      </c>
      <c r="D117" s="2">
        <v>346.2</v>
      </c>
      <c r="E117" s="2">
        <v>371</v>
      </c>
      <c r="F117" s="2">
        <v>375</v>
      </c>
      <c r="G117" s="2" t="s">
        <v>20</v>
      </c>
      <c r="H117" s="2" t="s">
        <v>21</v>
      </c>
      <c r="I117" s="3">
        <v>43153</v>
      </c>
      <c r="J117" s="2">
        <v>4.5</v>
      </c>
      <c r="K117" s="2">
        <v>5.35</v>
      </c>
      <c r="L117" s="2">
        <v>1.85</v>
      </c>
      <c r="M117" s="2">
        <v>2.0499999999999998</v>
      </c>
      <c r="N117" s="2">
        <v>593</v>
      </c>
      <c r="O117" s="2">
        <v>390500</v>
      </c>
    </row>
    <row r="118" spans="1:19" x14ac:dyDescent="0.2">
      <c r="A118" s="3">
        <v>43131</v>
      </c>
      <c r="B118" s="2" t="s">
        <v>19</v>
      </c>
      <c r="C118" s="3">
        <v>43130</v>
      </c>
      <c r="D118" s="2">
        <v>353.25</v>
      </c>
      <c r="E118" s="2">
        <v>336</v>
      </c>
      <c r="F118" s="2">
        <v>335</v>
      </c>
      <c r="G118" s="2" t="s">
        <v>23</v>
      </c>
      <c r="H118" s="2" t="s">
        <v>24</v>
      </c>
      <c r="I118" s="3">
        <v>43153</v>
      </c>
      <c r="J118" s="2">
        <v>8.25</v>
      </c>
      <c r="K118" s="2">
        <v>8.9</v>
      </c>
      <c r="L118" s="2">
        <v>6.5</v>
      </c>
      <c r="M118" s="2">
        <v>7.25</v>
      </c>
      <c r="N118" s="2">
        <v>234</v>
      </c>
      <c r="O118" s="2">
        <v>825000</v>
      </c>
      <c r="P118" s="2">
        <f t="shared" ref="P118" si="228">IFERROR(J118-J120,0)</f>
        <v>-5.25</v>
      </c>
      <c r="Q118" s="2">
        <f t="shared" ref="Q118" si="229">IF(P118=0, 0, IFERROR(M118 - M120, 0))</f>
        <v>-0.65000000000000036</v>
      </c>
      <c r="R118" s="2">
        <f t="shared" ref="R118" si="230">IF(P118=0, 0, IFERROR(J118 - M120, 0))</f>
        <v>0.34999999999999964</v>
      </c>
      <c r="S118" s="2">
        <f t="shared" ref="S118" si="231">IF(P118=0, 0, IFERROR(M118 - J120, 0))</f>
        <v>-6.25</v>
      </c>
    </row>
    <row r="119" spans="1:19" x14ac:dyDescent="0.2">
      <c r="A119" s="3">
        <v>43131</v>
      </c>
      <c r="B119" s="2" t="s">
        <v>22</v>
      </c>
      <c r="C119" s="3">
        <v>43132</v>
      </c>
      <c r="D119" s="2">
        <v>346.2</v>
      </c>
      <c r="E119" s="2">
        <v>336</v>
      </c>
      <c r="F119" s="2">
        <v>335</v>
      </c>
      <c r="G119" s="2" t="s">
        <v>23</v>
      </c>
      <c r="H119" s="2" t="s">
        <v>24</v>
      </c>
      <c r="I119" s="3">
        <v>43153</v>
      </c>
      <c r="J119" s="2">
        <v>6.8</v>
      </c>
      <c r="K119" s="2">
        <v>7.9</v>
      </c>
      <c r="L119" s="2">
        <v>4.5999999999999996</v>
      </c>
      <c r="M119" s="2">
        <v>6.4</v>
      </c>
      <c r="N119" s="2">
        <v>569</v>
      </c>
      <c r="O119" s="2">
        <v>998250</v>
      </c>
    </row>
    <row r="120" spans="1:19" x14ac:dyDescent="0.2">
      <c r="A120" s="3">
        <v>43035</v>
      </c>
      <c r="B120" s="2" t="s">
        <v>19</v>
      </c>
      <c r="C120" s="3">
        <v>43034</v>
      </c>
      <c r="D120" s="2">
        <v>299.25</v>
      </c>
      <c r="E120" s="2">
        <v>314</v>
      </c>
      <c r="F120" s="2">
        <v>315</v>
      </c>
      <c r="G120" s="2" t="s">
        <v>20</v>
      </c>
      <c r="H120" s="2" t="s">
        <v>21</v>
      </c>
      <c r="I120" s="3">
        <v>43069</v>
      </c>
      <c r="J120" s="2">
        <v>13.5</v>
      </c>
      <c r="K120" s="2">
        <v>13.5</v>
      </c>
      <c r="L120" s="2">
        <v>7.15</v>
      </c>
      <c r="M120" s="2">
        <v>7.9</v>
      </c>
      <c r="N120" s="2">
        <v>60</v>
      </c>
      <c r="O120" s="2">
        <v>44000</v>
      </c>
      <c r="P120" s="2">
        <f t="shared" ref="P120" si="232">IFERROR(J120-J122,0)</f>
        <v>3.5999999999999996</v>
      </c>
      <c r="Q120" s="2">
        <f t="shared" ref="Q120" si="233">IF(P120=0, 0, IFERROR(M120 - M122, 0))</f>
        <v>-9.9999999999999645E-2</v>
      </c>
      <c r="R120" s="2">
        <f t="shared" ref="R120" si="234">IF(P120=0, 0, IFERROR(J120 - M122, 0))</f>
        <v>5.5</v>
      </c>
      <c r="S120" s="2">
        <f t="shared" ref="S120" si="235">IF(P120=0, 0, IFERROR(M120 - J122, 0))</f>
        <v>-2</v>
      </c>
    </row>
    <row r="121" spans="1:19" x14ac:dyDescent="0.2">
      <c r="A121" s="3">
        <v>43035</v>
      </c>
      <c r="B121" s="2" t="s">
        <v>22</v>
      </c>
      <c r="C121" s="3">
        <v>43038</v>
      </c>
      <c r="D121" s="2">
        <v>300.55</v>
      </c>
      <c r="E121" s="2">
        <v>314</v>
      </c>
      <c r="F121" s="2">
        <v>315</v>
      </c>
      <c r="G121" s="2" t="s">
        <v>20</v>
      </c>
      <c r="H121" s="2" t="s">
        <v>21</v>
      </c>
      <c r="I121" s="3">
        <v>43069</v>
      </c>
      <c r="J121" s="2">
        <v>5.8</v>
      </c>
      <c r="K121" s="2">
        <v>8.35</v>
      </c>
      <c r="L121" s="2">
        <v>4.75</v>
      </c>
      <c r="M121" s="2">
        <v>5</v>
      </c>
      <c r="N121" s="2">
        <v>1325</v>
      </c>
      <c r="O121" s="2">
        <v>632500</v>
      </c>
    </row>
    <row r="122" spans="1:19" x14ac:dyDescent="0.2">
      <c r="A122" s="3">
        <v>43035</v>
      </c>
      <c r="B122" s="2" t="s">
        <v>19</v>
      </c>
      <c r="C122" s="3">
        <v>43034</v>
      </c>
      <c r="D122" s="2">
        <v>299.25</v>
      </c>
      <c r="E122" s="2">
        <v>284</v>
      </c>
      <c r="F122" s="2">
        <v>285</v>
      </c>
      <c r="G122" s="2" t="s">
        <v>23</v>
      </c>
      <c r="H122" s="2" t="s">
        <v>24</v>
      </c>
      <c r="I122" s="3">
        <v>43069</v>
      </c>
      <c r="J122" s="2">
        <v>9.9</v>
      </c>
      <c r="K122" s="2">
        <v>9.9</v>
      </c>
      <c r="L122" s="2">
        <v>5.45</v>
      </c>
      <c r="M122" s="2">
        <v>8</v>
      </c>
      <c r="N122" s="2">
        <v>81</v>
      </c>
      <c r="O122" s="2">
        <v>118250</v>
      </c>
      <c r="P122" s="2">
        <f t="shared" ref="P122" si="236">IFERROR(J122-J124,0)</f>
        <v>5.9</v>
      </c>
      <c r="Q122" s="2">
        <f t="shared" ref="Q122" si="237">IF(P122=0, 0, IFERROR(M122 - M124, 0))</f>
        <v>3.9000000000000004</v>
      </c>
      <c r="R122" s="2">
        <f t="shared" ref="R122" si="238">IF(P122=0, 0, IFERROR(J122 - M124, 0))</f>
        <v>5.8000000000000007</v>
      </c>
      <c r="S122" s="2">
        <f t="shared" ref="S122" si="239">IF(P122=0, 0, IFERROR(M122 - J124, 0))</f>
        <v>4</v>
      </c>
    </row>
    <row r="123" spans="1:19" x14ac:dyDescent="0.2">
      <c r="A123" s="3">
        <v>43035</v>
      </c>
      <c r="B123" s="2" t="s">
        <v>22</v>
      </c>
      <c r="C123" s="3">
        <v>43038</v>
      </c>
      <c r="D123" s="2">
        <v>300.55</v>
      </c>
      <c r="E123" s="2">
        <v>284</v>
      </c>
      <c r="F123" s="2">
        <v>285</v>
      </c>
      <c r="G123" s="2" t="s">
        <v>23</v>
      </c>
      <c r="H123" s="2" t="s">
        <v>24</v>
      </c>
      <c r="I123" s="3">
        <v>43069</v>
      </c>
      <c r="J123" s="2">
        <v>7.7</v>
      </c>
      <c r="K123" s="2">
        <v>7.7</v>
      </c>
      <c r="L123" s="2">
        <v>3.75</v>
      </c>
      <c r="M123" s="2">
        <v>4.8499999999999996</v>
      </c>
      <c r="N123" s="2">
        <v>885</v>
      </c>
      <c r="O123" s="2">
        <v>731500</v>
      </c>
    </row>
    <row r="124" spans="1:19" x14ac:dyDescent="0.2">
      <c r="A124" s="3">
        <v>42943</v>
      </c>
      <c r="B124" s="2" t="s">
        <v>19</v>
      </c>
      <c r="C124" s="3">
        <v>42942</v>
      </c>
      <c r="D124" s="2">
        <v>310.35000000000002</v>
      </c>
      <c r="E124" s="2">
        <v>326</v>
      </c>
      <c r="F124" s="2">
        <v>327.25</v>
      </c>
      <c r="G124" s="2" t="s">
        <v>20</v>
      </c>
      <c r="H124" s="2" t="s">
        <v>21</v>
      </c>
      <c r="I124" s="3">
        <v>42978</v>
      </c>
      <c r="J124" s="2">
        <v>4</v>
      </c>
      <c r="K124" s="2">
        <v>4.55</v>
      </c>
      <c r="L124" s="2">
        <v>1</v>
      </c>
      <c r="M124" s="2">
        <v>4.0999999999999996</v>
      </c>
      <c r="N124" s="2">
        <v>23</v>
      </c>
      <c r="O124" s="2">
        <v>66000</v>
      </c>
      <c r="P124" s="2">
        <f t="shared" ref="P124" si="240">IFERROR(J124-J126,0)</f>
        <v>-1.2000000000000002</v>
      </c>
      <c r="Q124" s="2">
        <f t="shared" ref="Q124" si="241">IF(P124=0, 0, IFERROR(M124 - M126, 0))</f>
        <v>-0.40000000000000036</v>
      </c>
      <c r="R124" s="2">
        <f t="shared" ref="R124" si="242">IF(P124=0, 0, IFERROR(J124 - M126, 0))</f>
        <v>-0.5</v>
      </c>
      <c r="S124" s="2">
        <f t="shared" ref="S124" si="243">IF(P124=0, 0, IFERROR(M124 - J126, 0))</f>
        <v>-1.1000000000000005</v>
      </c>
    </row>
    <row r="125" spans="1:19" x14ac:dyDescent="0.2">
      <c r="A125" s="3">
        <v>42943</v>
      </c>
      <c r="B125" s="2" t="s">
        <v>22</v>
      </c>
      <c r="C125" s="3">
        <v>42944</v>
      </c>
      <c r="D125" s="2">
        <v>296.14999999999998</v>
      </c>
      <c r="E125" s="2">
        <v>326</v>
      </c>
      <c r="F125" s="2">
        <v>327.25</v>
      </c>
      <c r="G125" s="2" t="s">
        <v>20</v>
      </c>
      <c r="H125" s="2" t="s">
        <v>21</v>
      </c>
      <c r="I125" s="3">
        <v>42978</v>
      </c>
      <c r="J125" s="2">
        <v>2.95</v>
      </c>
      <c r="K125" s="2">
        <v>2.95</v>
      </c>
      <c r="L125" s="2">
        <v>1.35</v>
      </c>
      <c r="M125" s="2">
        <v>1.65</v>
      </c>
      <c r="N125" s="2">
        <v>21</v>
      </c>
      <c r="O125" s="2">
        <v>79750</v>
      </c>
    </row>
    <row r="126" spans="1:19" x14ac:dyDescent="0.2">
      <c r="A126" s="3">
        <v>42943</v>
      </c>
      <c r="B126" s="2" t="s">
        <v>19</v>
      </c>
      <c r="C126" s="3">
        <v>42942</v>
      </c>
      <c r="D126" s="2">
        <v>310.35000000000002</v>
      </c>
      <c r="E126" s="2">
        <v>295</v>
      </c>
      <c r="F126" s="2">
        <v>295</v>
      </c>
      <c r="G126" s="2" t="s">
        <v>23</v>
      </c>
      <c r="H126" s="2" t="s">
        <v>24</v>
      </c>
      <c r="I126" s="3">
        <v>42978</v>
      </c>
      <c r="J126" s="2">
        <v>5.2</v>
      </c>
      <c r="K126" s="2">
        <v>5.2</v>
      </c>
      <c r="L126" s="2">
        <v>4.5</v>
      </c>
      <c r="M126" s="2">
        <v>4.5</v>
      </c>
      <c r="N126" s="2">
        <v>14</v>
      </c>
      <c r="O126" s="2">
        <v>57750</v>
      </c>
      <c r="P126" s="2">
        <f t="shared" ref="P126" si="244">IFERROR(J126-J128,0)</f>
        <v>-0.59999999999999964</v>
      </c>
      <c r="Q126" s="2">
        <f t="shared" ref="Q126" si="245">IF(P126=0, 0, IFERROR(M126 - M128, 0))</f>
        <v>-0.20000000000000018</v>
      </c>
      <c r="R126" s="2">
        <f t="shared" ref="R126" si="246">IF(P126=0, 0, IFERROR(J126 - M128, 0))</f>
        <v>0.5</v>
      </c>
      <c r="S126" s="2">
        <f t="shared" ref="S126" si="247">IF(P126=0, 0, IFERROR(M126 - J128, 0))</f>
        <v>-1.2999999999999998</v>
      </c>
    </row>
    <row r="127" spans="1:19" x14ac:dyDescent="0.2">
      <c r="A127" s="3">
        <v>42943</v>
      </c>
      <c r="B127" s="2" t="s">
        <v>22</v>
      </c>
      <c r="C127" s="3">
        <v>42944</v>
      </c>
      <c r="D127" s="2">
        <v>296.14999999999998</v>
      </c>
      <c r="E127" s="2">
        <v>295</v>
      </c>
      <c r="F127" s="2">
        <v>295</v>
      </c>
      <c r="G127" s="2" t="s">
        <v>23</v>
      </c>
      <c r="H127" s="2" t="s">
        <v>24</v>
      </c>
      <c r="I127" s="3">
        <v>42978</v>
      </c>
      <c r="J127" s="2">
        <v>7.6</v>
      </c>
      <c r="K127" s="2">
        <v>8.25</v>
      </c>
      <c r="L127" s="2">
        <v>5.6</v>
      </c>
      <c r="M127" s="2">
        <v>7.3</v>
      </c>
      <c r="N127" s="2">
        <v>757</v>
      </c>
      <c r="O127" s="2">
        <v>338250</v>
      </c>
    </row>
    <row r="128" spans="1:19" x14ac:dyDescent="0.2">
      <c r="A128" s="3">
        <v>42858</v>
      </c>
      <c r="B128" s="2" t="s">
        <v>19</v>
      </c>
      <c r="C128" s="3">
        <v>42857</v>
      </c>
      <c r="D128" s="2">
        <v>275.60000000000002</v>
      </c>
      <c r="E128" s="2">
        <v>289</v>
      </c>
      <c r="F128" s="2">
        <v>290</v>
      </c>
      <c r="G128" s="2" t="s">
        <v>20</v>
      </c>
      <c r="H128" s="2" t="s">
        <v>21</v>
      </c>
      <c r="I128" s="3">
        <v>42880</v>
      </c>
      <c r="J128" s="2">
        <v>5.8</v>
      </c>
      <c r="K128" s="2">
        <v>6.35</v>
      </c>
      <c r="L128" s="2">
        <v>4.55</v>
      </c>
      <c r="M128" s="2">
        <v>4.7</v>
      </c>
      <c r="N128" s="2">
        <v>1238</v>
      </c>
      <c r="O128" s="2">
        <v>3040000</v>
      </c>
      <c r="P128" s="2">
        <f t="shared" ref="P128" si="248">IFERROR(J128-J130,0)</f>
        <v>3</v>
      </c>
      <c r="Q128" s="2">
        <f t="shared" ref="Q128" si="249">IF(P128=0, 0, IFERROR(M128 - M130, 0))</f>
        <v>1.75</v>
      </c>
      <c r="R128" s="2">
        <f t="shared" ref="R128" si="250">IF(P128=0, 0, IFERROR(J128 - M130, 0))</f>
        <v>2.8499999999999996</v>
      </c>
      <c r="S128" s="2">
        <f t="shared" ref="S128" si="251">IF(P128=0, 0, IFERROR(M128 - J130, 0))</f>
        <v>1.9000000000000004</v>
      </c>
    </row>
    <row r="129" spans="1:19" x14ac:dyDescent="0.2">
      <c r="A129" s="3">
        <v>42858</v>
      </c>
      <c r="B129" s="2" t="s">
        <v>22</v>
      </c>
      <c r="C129" s="3">
        <v>42859</v>
      </c>
      <c r="D129" s="2">
        <v>297.8</v>
      </c>
      <c r="E129" s="2">
        <v>289</v>
      </c>
      <c r="F129" s="2">
        <v>290</v>
      </c>
      <c r="G129" s="2" t="s">
        <v>20</v>
      </c>
      <c r="H129" s="2" t="s">
        <v>21</v>
      </c>
      <c r="I129" s="3">
        <v>42880</v>
      </c>
      <c r="J129" s="2">
        <v>8.15</v>
      </c>
      <c r="K129" s="2">
        <v>15.5</v>
      </c>
      <c r="L129" s="2">
        <v>5.6</v>
      </c>
      <c r="M129" s="2">
        <v>13.75</v>
      </c>
      <c r="N129" s="2">
        <v>8170</v>
      </c>
      <c r="O129" s="2">
        <v>4170000</v>
      </c>
    </row>
    <row r="130" spans="1:19" x14ac:dyDescent="0.2">
      <c r="A130" s="3">
        <v>42858</v>
      </c>
      <c r="B130" s="2" t="s">
        <v>19</v>
      </c>
      <c r="C130" s="3">
        <v>42857</v>
      </c>
      <c r="D130" s="2">
        <v>275.60000000000002</v>
      </c>
      <c r="E130" s="2">
        <v>262</v>
      </c>
      <c r="F130" s="2">
        <v>260</v>
      </c>
      <c r="G130" s="2" t="s">
        <v>23</v>
      </c>
      <c r="H130" s="2" t="s">
        <v>24</v>
      </c>
      <c r="I130" s="3">
        <v>42880</v>
      </c>
      <c r="J130" s="2">
        <v>2.8</v>
      </c>
      <c r="K130" s="2">
        <v>3.2</v>
      </c>
      <c r="L130" s="2">
        <v>2.4500000000000002</v>
      </c>
      <c r="M130" s="2">
        <v>2.95</v>
      </c>
      <c r="N130" s="2">
        <v>669</v>
      </c>
      <c r="O130" s="2">
        <v>2242500</v>
      </c>
      <c r="P130" s="2">
        <f t="shared" ref="P130" si="252">IFERROR(J130-J132,0)</f>
        <v>-6.6499999999999995</v>
      </c>
      <c r="Q130" s="2">
        <f t="shared" ref="Q130" si="253">IF(P130=0, 0, IFERROR(M130 - M132, 0))</f>
        <v>-4.3499999999999996</v>
      </c>
      <c r="R130" s="2">
        <f t="shared" ref="R130" si="254">IF(P130=0, 0, IFERROR(J130 - M132, 0))</f>
        <v>-4.5</v>
      </c>
      <c r="S130" s="2">
        <f t="shared" ref="S130" si="255">IF(P130=0, 0, IFERROR(M130 - J132, 0))</f>
        <v>-6.4999999999999991</v>
      </c>
    </row>
    <row r="131" spans="1:19" x14ac:dyDescent="0.2">
      <c r="A131" s="3">
        <v>42858</v>
      </c>
      <c r="B131" s="2" t="s">
        <v>22</v>
      </c>
      <c r="C131" s="3">
        <v>42859</v>
      </c>
      <c r="D131" s="2">
        <v>297.8</v>
      </c>
      <c r="E131" s="2">
        <v>262</v>
      </c>
      <c r="F131" s="2">
        <v>260</v>
      </c>
      <c r="G131" s="2" t="s">
        <v>23</v>
      </c>
      <c r="H131" s="2" t="s">
        <v>24</v>
      </c>
      <c r="I131" s="3">
        <v>42880</v>
      </c>
      <c r="J131" s="2">
        <v>1</v>
      </c>
      <c r="K131" s="2">
        <v>1.45</v>
      </c>
      <c r="L131" s="2">
        <v>0.3</v>
      </c>
      <c r="M131" s="2">
        <v>0.7</v>
      </c>
      <c r="N131" s="2">
        <v>3406</v>
      </c>
      <c r="O131" s="2">
        <v>1750000</v>
      </c>
    </row>
    <row r="132" spans="1:19" x14ac:dyDescent="0.2">
      <c r="A132" s="3">
        <v>42766</v>
      </c>
      <c r="B132" s="2" t="s">
        <v>19</v>
      </c>
      <c r="C132" s="3">
        <v>42765</v>
      </c>
      <c r="D132" s="2">
        <v>270.8</v>
      </c>
      <c r="E132" s="2">
        <v>284</v>
      </c>
      <c r="F132" s="2">
        <v>285</v>
      </c>
      <c r="G132" s="2" t="s">
        <v>20</v>
      </c>
      <c r="H132" s="2" t="s">
        <v>21</v>
      </c>
      <c r="I132" s="3">
        <v>42789</v>
      </c>
      <c r="J132" s="2">
        <v>9.4499999999999993</v>
      </c>
      <c r="K132" s="2">
        <v>9.5500000000000007</v>
      </c>
      <c r="L132" s="2">
        <v>7.05</v>
      </c>
      <c r="M132" s="2">
        <v>7.3</v>
      </c>
      <c r="N132" s="2">
        <v>202</v>
      </c>
      <c r="O132" s="2">
        <v>295000</v>
      </c>
      <c r="P132" s="2">
        <f t="shared" ref="P132" si="256">IFERROR(J132-J134,0)</f>
        <v>4.8499999999999996</v>
      </c>
      <c r="Q132" s="2">
        <f t="shared" ref="Q132" si="257">IF(P132=0, 0, IFERROR(M132 - M134, 0))</f>
        <v>2.0499999999999998</v>
      </c>
      <c r="R132" s="2">
        <f t="shared" ref="R132" si="258">IF(P132=0, 0, IFERROR(J132 - M134, 0))</f>
        <v>4.1999999999999993</v>
      </c>
      <c r="S132" s="2">
        <f t="shared" ref="S132" si="259">IF(P132=0, 0, IFERROR(M132 - J134, 0))</f>
        <v>2.7</v>
      </c>
    </row>
    <row r="133" spans="1:19" x14ac:dyDescent="0.2">
      <c r="A133" s="3">
        <v>42766</v>
      </c>
      <c r="B133" s="2" t="s">
        <v>22</v>
      </c>
      <c r="C133" s="3">
        <v>42767</v>
      </c>
      <c r="D133" s="2">
        <v>281</v>
      </c>
      <c r="E133" s="2">
        <v>284</v>
      </c>
      <c r="F133" s="2">
        <v>285</v>
      </c>
      <c r="G133" s="2" t="s">
        <v>20</v>
      </c>
      <c r="H133" s="2" t="s">
        <v>21</v>
      </c>
      <c r="I133" s="3">
        <v>42789</v>
      </c>
      <c r="J133" s="2">
        <v>2.5499999999999998</v>
      </c>
      <c r="K133" s="2">
        <v>8.6999999999999993</v>
      </c>
      <c r="L133" s="2">
        <v>2.5499999999999998</v>
      </c>
      <c r="M133" s="2">
        <v>7.35</v>
      </c>
      <c r="N133" s="2">
        <v>1527</v>
      </c>
      <c r="O133" s="2">
        <v>1012500</v>
      </c>
    </row>
    <row r="134" spans="1:19" x14ac:dyDescent="0.2">
      <c r="A134" s="3">
        <v>42766</v>
      </c>
      <c r="B134" s="2" t="s">
        <v>19</v>
      </c>
      <c r="C134" s="3">
        <v>42765</v>
      </c>
      <c r="D134" s="2">
        <v>270.8</v>
      </c>
      <c r="E134" s="2">
        <v>257</v>
      </c>
      <c r="F134" s="2">
        <v>255</v>
      </c>
      <c r="G134" s="2" t="s">
        <v>23</v>
      </c>
      <c r="H134" s="2" t="s">
        <v>24</v>
      </c>
      <c r="I134" s="3">
        <v>42789</v>
      </c>
      <c r="J134" s="2">
        <v>4.5999999999999996</v>
      </c>
      <c r="K134" s="2">
        <v>6</v>
      </c>
      <c r="L134" s="2">
        <v>4.5999999999999996</v>
      </c>
      <c r="M134" s="2">
        <v>5.25</v>
      </c>
      <c r="N134" s="2">
        <v>138</v>
      </c>
      <c r="O134" s="2">
        <v>442500</v>
      </c>
      <c r="P134" s="2">
        <f t="shared" ref="P134" si="260">IFERROR(J134-J136,0)</f>
        <v>-1.7000000000000002</v>
      </c>
      <c r="Q134" s="2">
        <f t="shared" ref="Q134" si="261">IF(P134=0, 0, IFERROR(M134 - M136, 0))</f>
        <v>-0.20000000000000018</v>
      </c>
      <c r="R134" s="2">
        <f t="shared" ref="R134" si="262">IF(P134=0, 0, IFERROR(J134 - M136, 0))</f>
        <v>-0.85000000000000053</v>
      </c>
      <c r="S134" s="2">
        <f t="shared" ref="S134" si="263">IF(P134=0, 0, IFERROR(M134 - J136, 0))</f>
        <v>-1.0499999999999998</v>
      </c>
    </row>
    <row r="135" spans="1:19" x14ac:dyDescent="0.2">
      <c r="A135" s="3">
        <v>42766</v>
      </c>
      <c r="B135" s="2" t="s">
        <v>22</v>
      </c>
      <c r="C135" s="3">
        <v>42767</v>
      </c>
      <c r="D135" s="2">
        <v>281</v>
      </c>
      <c r="E135" s="2">
        <v>257</v>
      </c>
      <c r="F135" s="2">
        <v>255</v>
      </c>
      <c r="G135" s="2" t="s">
        <v>23</v>
      </c>
      <c r="H135" s="2" t="s">
        <v>24</v>
      </c>
      <c r="I135" s="3">
        <v>42789</v>
      </c>
      <c r="J135" s="2">
        <v>5.45</v>
      </c>
      <c r="K135" s="2">
        <v>5.5</v>
      </c>
      <c r="L135" s="2">
        <v>1.4</v>
      </c>
      <c r="M135" s="2">
        <v>1.5</v>
      </c>
      <c r="N135" s="2">
        <v>752</v>
      </c>
      <c r="O135" s="2">
        <v>602500</v>
      </c>
    </row>
    <row r="136" spans="1:19" x14ac:dyDescent="0.2">
      <c r="A136" s="3">
        <v>42681</v>
      </c>
      <c r="B136" s="2" t="s">
        <v>19</v>
      </c>
      <c r="C136" s="3">
        <v>42678</v>
      </c>
      <c r="D136" s="2">
        <v>269.8</v>
      </c>
      <c r="E136" s="2">
        <v>283</v>
      </c>
      <c r="F136" s="2">
        <v>285</v>
      </c>
      <c r="G136" s="2" t="s">
        <v>20</v>
      </c>
      <c r="H136" s="2" t="s">
        <v>21</v>
      </c>
      <c r="I136" s="3">
        <v>42698</v>
      </c>
      <c r="J136" s="2">
        <v>6.3</v>
      </c>
      <c r="K136" s="2">
        <v>6.45</v>
      </c>
      <c r="L136" s="2">
        <v>4.3</v>
      </c>
      <c r="M136" s="2">
        <v>5.45</v>
      </c>
      <c r="N136" s="2">
        <v>730</v>
      </c>
      <c r="O136" s="2">
        <v>482500</v>
      </c>
      <c r="P136" s="2">
        <f t="shared" ref="P136" si="264">IFERROR(J136-J138,0)</f>
        <v>1.75</v>
      </c>
      <c r="Q136" s="2">
        <f t="shared" ref="Q136" si="265">IF(P136=0, 0, IFERROR(M136 - M138, 0))</f>
        <v>0.54999999999999982</v>
      </c>
      <c r="R136" s="2">
        <f t="shared" ref="R136" si="266">IF(P136=0, 0, IFERROR(J136 - M138, 0))</f>
        <v>1.3999999999999995</v>
      </c>
      <c r="S136" s="2">
        <f t="shared" ref="S136" si="267">IF(P136=0, 0, IFERROR(M136 - J138, 0))</f>
        <v>0.90000000000000036</v>
      </c>
    </row>
    <row r="137" spans="1:19" x14ac:dyDescent="0.2">
      <c r="A137" s="3">
        <v>42681</v>
      </c>
      <c r="B137" s="2" t="s">
        <v>22</v>
      </c>
      <c r="C137" s="3">
        <v>42682</v>
      </c>
      <c r="D137" s="2">
        <v>283.2</v>
      </c>
      <c r="E137" s="2">
        <v>283</v>
      </c>
      <c r="F137" s="2">
        <v>285</v>
      </c>
      <c r="G137" s="2" t="s">
        <v>20</v>
      </c>
      <c r="H137" s="2" t="s">
        <v>21</v>
      </c>
      <c r="I137" s="3">
        <v>42698</v>
      </c>
      <c r="J137" s="2">
        <v>11.05</v>
      </c>
      <c r="K137" s="2">
        <v>11.25</v>
      </c>
      <c r="L137" s="2">
        <v>7.35</v>
      </c>
      <c r="M137" s="2">
        <v>9.5500000000000007</v>
      </c>
      <c r="N137" s="2">
        <v>2280</v>
      </c>
      <c r="O137" s="2">
        <v>1000000</v>
      </c>
    </row>
    <row r="138" spans="1:19" x14ac:dyDescent="0.2">
      <c r="A138" s="3">
        <v>42681</v>
      </c>
      <c r="B138" s="2" t="s">
        <v>19</v>
      </c>
      <c r="C138" s="3">
        <v>42678</v>
      </c>
      <c r="D138" s="2">
        <v>269.8</v>
      </c>
      <c r="E138" s="2">
        <v>256</v>
      </c>
      <c r="F138" s="2">
        <v>255</v>
      </c>
      <c r="G138" s="2" t="s">
        <v>23</v>
      </c>
      <c r="H138" s="2" t="s">
        <v>24</v>
      </c>
      <c r="I138" s="3">
        <v>42698</v>
      </c>
      <c r="J138" s="2">
        <v>4.55</v>
      </c>
      <c r="K138" s="2">
        <v>6.1</v>
      </c>
      <c r="L138" s="2">
        <v>4.3499999999999996</v>
      </c>
      <c r="M138" s="2">
        <v>4.9000000000000004</v>
      </c>
      <c r="N138" s="2">
        <v>131</v>
      </c>
      <c r="O138" s="2">
        <v>142500</v>
      </c>
      <c r="P138" s="2">
        <f t="shared" ref="P138" si="268">IFERROR(J138-J140,0)</f>
        <v>-1.9500000000000002</v>
      </c>
      <c r="Q138" s="2">
        <f t="shared" ref="Q138" si="269">IF(P138=0, 0, IFERROR(M138 - M140, 0))</f>
        <v>-1.75</v>
      </c>
      <c r="R138" s="2">
        <f t="shared" ref="R138" si="270">IF(P138=0, 0, IFERROR(J138 - M140, 0))</f>
        <v>-2.1000000000000005</v>
      </c>
      <c r="S138" s="2">
        <f t="shared" ref="S138" si="271">IF(P138=0, 0, IFERROR(M138 - J140, 0))</f>
        <v>-1.5999999999999996</v>
      </c>
    </row>
    <row r="139" spans="1:19" x14ac:dyDescent="0.2">
      <c r="A139" s="3">
        <v>42681</v>
      </c>
      <c r="B139" s="2" t="s">
        <v>22</v>
      </c>
      <c r="C139" s="3">
        <v>42682</v>
      </c>
      <c r="D139" s="2">
        <v>283.2</v>
      </c>
      <c r="E139" s="2">
        <v>256</v>
      </c>
      <c r="F139" s="2">
        <v>255</v>
      </c>
      <c r="G139" s="2" t="s">
        <v>23</v>
      </c>
      <c r="H139" s="2" t="s">
        <v>24</v>
      </c>
      <c r="I139" s="3">
        <v>42698</v>
      </c>
      <c r="J139" s="2">
        <v>1.9</v>
      </c>
      <c r="K139" s="2">
        <v>2.95</v>
      </c>
      <c r="L139" s="2">
        <v>1.45</v>
      </c>
      <c r="M139" s="2">
        <v>2</v>
      </c>
      <c r="N139" s="2">
        <v>387</v>
      </c>
      <c r="O139" s="2">
        <v>422500</v>
      </c>
    </row>
    <row r="140" spans="1:19" x14ac:dyDescent="0.2">
      <c r="A140" s="3">
        <v>42580</v>
      </c>
      <c r="B140" s="2" t="s">
        <v>19</v>
      </c>
      <c r="C140" s="3">
        <v>42579</v>
      </c>
      <c r="D140" s="2">
        <v>272</v>
      </c>
      <c r="E140" s="2">
        <v>286</v>
      </c>
      <c r="F140" s="2">
        <v>290</v>
      </c>
      <c r="G140" s="2" t="s">
        <v>20</v>
      </c>
      <c r="H140" s="2" t="s">
        <v>21</v>
      </c>
      <c r="I140" s="3">
        <v>42607</v>
      </c>
      <c r="J140" s="2">
        <v>6.5</v>
      </c>
      <c r="K140" s="2">
        <v>7.7</v>
      </c>
      <c r="L140" s="2">
        <v>6.2</v>
      </c>
      <c r="M140" s="2">
        <v>6.65</v>
      </c>
      <c r="N140" s="2">
        <v>631</v>
      </c>
      <c r="O140" s="2">
        <v>1027500</v>
      </c>
      <c r="P140" s="2">
        <f t="shared" ref="P140" si="272">IFERROR(J140-J142,0)</f>
        <v>-0.90000000000000036</v>
      </c>
      <c r="Q140" s="2">
        <f t="shared" ref="Q140" si="273">IF(P140=0, 0, IFERROR(M140 - M142, 0))</f>
        <v>-0.54999999999999982</v>
      </c>
      <c r="R140" s="2">
        <f t="shared" ref="R140" si="274">IF(P140=0, 0, IFERROR(J140 - M142, 0))</f>
        <v>-0.70000000000000018</v>
      </c>
      <c r="S140" s="2">
        <f t="shared" ref="S140" si="275">IF(P140=0, 0, IFERROR(M140 - J142, 0))</f>
        <v>-0.75</v>
      </c>
    </row>
    <row r="141" spans="1:19" x14ac:dyDescent="0.2">
      <c r="A141" s="3">
        <v>42580</v>
      </c>
      <c r="B141" s="2" t="s">
        <v>22</v>
      </c>
      <c r="C141" s="3">
        <v>42583</v>
      </c>
      <c r="D141" s="2">
        <v>249.5</v>
      </c>
      <c r="E141" s="2">
        <v>286</v>
      </c>
      <c r="F141" s="2">
        <v>290</v>
      </c>
      <c r="G141" s="2" t="s">
        <v>20</v>
      </c>
      <c r="H141" s="2" t="s">
        <v>21</v>
      </c>
      <c r="I141" s="3">
        <v>42607</v>
      </c>
      <c r="J141" s="2">
        <v>3.65</v>
      </c>
      <c r="K141" s="2">
        <v>3.65</v>
      </c>
      <c r="L141" s="2">
        <v>1.1000000000000001</v>
      </c>
      <c r="M141" s="2">
        <v>1.25</v>
      </c>
      <c r="N141" s="2">
        <v>2927</v>
      </c>
      <c r="O141" s="2">
        <v>3037500</v>
      </c>
    </row>
    <row r="142" spans="1:19" x14ac:dyDescent="0.2">
      <c r="A142" s="3">
        <v>42580</v>
      </c>
      <c r="B142" s="2" t="s">
        <v>19</v>
      </c>
      <c r="C142" s="3">
        <v>42579</v>
      </c>
      <c r="D142" s="2">
        <v>272</v>
      </c>
      <c r="E142" s="2">
        <v>258</v>
      </c>
      <c r="F142" s="2">
        <v>260</v>
      </c>
      <c r="G142" s="2" t="s">
        <v>23</v>
      </c>
      <c r="H142" s="2" t="s">
        <v>24</v>
      </c>
      <c r="I142" s="3">
        <v>42607</v>
      </c>
      <c r="J142" s="2">
        <v>7.4</v>
      </c>
      <c r="K142" s="2">
        <v>7.5</v>
      </c>
      <c r="L142" s="2">
        <v>6.45</v>
      </c>
      <c r="M142" s="2">
        <v>7.2</v>
      </c>
      <c r="N142" s="2">
        <v>586</v>
      </c>
      <c r="O142" s="2">
        <v>817500</v>
      </c>
      <c r="P142" s="2">
        <f t="shared" ref="P142" si="276">IFERROR(J142-J144,0)</f>
        <v>-0.54999999999999982</v>
      </c>
      <c r="Q142" s="2">
        <f t="shared" ref="Q142" si="277">IF(P142=0, 0, IFERROR(M142 - M144, 0))</f>
        <v>1.4000000000000004</v>
      </c>
      <c r="R142" s="2">
        <f t="shared" ref="R142" si="278">IF(P142=0, 0, IFERROR(J142 - M144, 0))</f>
        <v>1.6000000000000005</v>
      </c>
      <c r="S142" s="2">
        <f t="shared" ref="S142" si="279">IF(P142=0, 0, IFERROR(M142 - J144, 0))</f>
        <v>-0.75</v>
      </c>
    </row>
    <row r="143" spans="1:19" x14ac:dyDescent="0.2">
      <c r="A143" s="3">
        <v>42580</v>
      </c>
      <c r="B143" s="2" t="s">
        <v>22</v>
      </c>
      <c r="C143" s="3">
        <v>42583</v>
      </c>
      <c r="D143" s="2">
        <v>249.5</v>
      </c>
      <c r="E143" s="2">
        <v>258</v>
      </c>
      <c r="F143" s="2">
        <v>260</v>
      </c>
      <c r="G143" s="2" t="s">
        <v>23</v>
      </c>
      <c r="H143" s="2" t="s">
        <v>24</v>
      </c>
      <c r="I143" s="3">
        <v>42607</v>
      </c>
      <c r="J143" s="2">
        <v>10.75</v>
      </c>
      <c r="K143" s="2">
        <v>15.2</v>
      </c>
      <c r="L143" s="2">
        <v>8.6</v>
      </c>
      <c r="M143" s="2">
        <v>14.6</v>
      </c>
      <c r="N143" s="2">
        <v>2656</v>
      </c>
      <c r="O143" s="2">
        <v>1770000</v>
      </c>
    </row>
    <row r="144" spans="1:19" x14ac:dyDescent="0.2">
      <c r="A144" s="3">
        <v>42489</v>
      </c>
      <c r="B144" s="2" t="s">
        <v>19</v>
      </c>
      <c r="C144" s="3">
        <v>42488</v>
      </c>
      <c r="D144" s="2">
        <v>240.1</v>
      </c>
      <c r="E144" s="2">
        <v>252</v>
      </c>
      <c r="F144" s="2">
        <v>255</v>
      </c>
      <c r="G144" s="2" t="s">
        <v>20</v>
      </c>
      <c r="H144" s="2" t="s">
        <v>21</v>
      </c>
      <c r="I144" s="3">
        <v>42516</v>
      </c>
      <c r="J144" s="2">
        <v>7.95</v>
      </c>
      <c r="K144" s="2">
        <v>9.15</v>
      </c>
      <c r="L144" s="2">
        <v>5.55</v>
      </c>
      <c r="M144" s="2">
        <v>5.8</v>
      </c>
      <c r="N144" s="2">
        <v>243</v>
      </c>
      <c r="O144" s="2">
        <v>561000</v>
      </c>
      <c r="P144" s="2">
        <f t="shared" ref="P144" si="280">IFERROR(J144-J146,0)</f>
        <v>2.95</v>
      </c>
      <c r="Q144" s="2">
        <f t="shared" ref="Q144" si="281">IF(P144=0, 0, IFERROR(M144 - M146, 0))</f>
        <v>-0.79999999999999982</v>
      </c>
      <c r="R144" s="2">
        <f t="shared" ref="R144" si="282">IF(P144=0, 0, IFERROR(J144 - M146, 0))</f>
        <v>1.3500000000000005</v>
      </c>
      <c r="S144" s="2">
        <f t="shared" ref="S144" si="283">IF(P144=0, 0, IFERROR(M144 - J146, 0))</f>
        <v>0.79999999999999982</v>
      </c>
    </row>
    <row r="145" spans="1:19" x14ac:dyDescent="0.2">
      <c r="A145" s="3">
        <v>42489</v>
      </c>
      <c r="B145" s="2" t="s">
        <v>22</v>
      </c>
      <c r="C145" s="3">
        <v>42492</v>
      </c>
      <c r="D145" s="2">
        <v>226.75</v>
      </c>
      <c r="E145" s="2">
        <v>252</v>
      </c>
      <c r="F145" s="2">
        <v>255</v>
      </c>
      <c r="G145" s="2" t="s">
        <v>20</v>
      </c>
      <c r="H145" s="2" t="s">
        <v>21</v>
      </c>
      <c r="I145" s="3">
        <v>42516</v>
      </c>
      <c r="J145" s="2">
        <v>2.7</v>
      </c>
      <c r="K145" s="2">
        <v>2.7</v>
      </c>
      <c r="L145" s="2">
        <v>1.55</v>
      </c>
      <c r="M145" s="2">
        <v>1.65</v>
      </c>
      <c r="N145" s="2">
        <v>384</v>
      </c>
      <c r="O145" s="2">
        <v>918000</v>
      </c>
    </row>
    <row r="146" spans="1:19" x14ac:dyDescent="0.2">
      <c r="A146" s="3">
        <v>42489</v>
      </c>
      <c r="B146" s="2" t="s">
        <v>19</v>
      </c>
      <c r="C146" s="3">
        <v>42488</v>
      </c>
      <c r="D146" s="2">
        <v>240.1</v>
      </c>
      <c r="E146" s="2">
        <v>228</v>
      </c>
      <c r="F146" s="2">
        <v>230</v>
      </c>
      <c r="G146" s="2" t="s">
        <v>23</v>
      </c>
      <c r="H146" s="2" t="s">
        <v>24</v>
      </c>
      <c r="I146" s="3">
        <v>42516</v>
      </c>
      <c r="J146" s="2">
        <v>5</v>
      </c>
      <c r="K146" s="2">
        <v>7.3</v>
      </c>
      <c r="L146" s="2">
        <v>4.3499999999999996</v>
      </c>
      <c r="M146" s="2">
        <v>6.6</v>
      </c>
      <c r="N146" s="2">
        <v>485</v>
      </c>
      <c r="O146" s="2">
        <v>540600</v>
      </c>
      <c r="P146" s="2">
        <f t="shared" ref="P146" si="284">IFERROR(J146-J148,0)</f>
        <v>0.84999999999999964</v>
      </c>
      <c r="Q146" s="2">
        <f t="shared" ref="Q146" si="285">IF(P146=0, 0, IFERROR(M146 - M148, 0))</f>
        <v>2.4499999999999993</v>
      </c>
      <c r="R146" s="2">
        <f t="shared" ref="R146" si="286">IF(P146=0, 0, IFERROR(J146 - M148, 0))</f>
        <v>0.84999999999999964</v>
      </c>
      <c r="S146" s="2">
        <f t="shared" ref="S146" si="287">IF(P146=0, 0, IFERROR(M146 - J148, 0))</f>
        <v>2.4499999999999993</v>
      </c>
    </row>
    <row r="147" spans="1:19" x14ac:dyDescent="0.2">
      <c r="A147" s="3">
        <v>42489</v>
      </c>
      <c r="B147" s="2" t="s">
        <v>22</v>
      </c>
      <c r="C147" s="3">
        <v>42492</v>
      </c>
      <c r="D147" s="2">
        <v>226.75</v>
      </c>
      <c r="E147" s="2">
        <v>228</v>
      </c>
      <c r="F147" s="2">
        <v>230</v>
      </c>
      <c r="G147" s="2" t="s">
        <v>23</v>
      </c>
      <c r="H147" s="2" t="s">
        <v>24</v>
      </c>
      <c r="I147" s="3">
        <v>42516</v>
      </c>
      <c r="J147" s="2">
        <v>10.4</v>
      </c>
      <c r="K147" s="2">
        <v>10.65</v>
      </c>
      <c r="L147" s="2">
        <v>8.4</v>
      </c>
      <c r="M147" s="2">
        <v>9.5500000000000007</v>
      </c>
      <c r="N147" s="2">
        <v>2244</v>
      </c>
      <c r="O147" s="2">
        <v>1485800</v>
      </c>
    </row>
    <row r="148" spans="1:19" x14ac:dyDescent="0.2">
      <c r="A148" s="3">
        <v>42397</v>
      </c>
      <c r="B148" s="2" t="s">
        <v>19</v>
      </c>
      <c r="C148" s="3">
        <v>42396</v>
      </c>
      <c r="D148" s="2">
        <v>237.3</v>
      </c>
      <c r="E148" s="2">
        <v>249</v>
      </c>
      <c r="F148" s="2">
        <v>250</v>
      </c>
      <c r="G148" s="2" t="s">
        <v>20</v>
      </c>
      <c r="H148" s="2" t="s">
        <v>21</v>
      </c>
      <c r="I148" s="3">
        <v>42425</v>
      </c>
      <c r="J148" s="2">
        <v>4.1500000000000004</v>
      </c>
      <c r="K148" s="2">
        <v>4.5</v>
      </c>
      <c r="L148" s="2">
        <v>3.55</v>
      </c>
      <c r="M148" s="2">
        <v>4.1500000000000004</v>
      </c>
      <c r="N148" s="2">
        <v>294</v>
      </c>
      <c r="O148" s="2">
        <v>576300</v>
      </c>
      <c r="P148" s="2">
        <f t="shared" ref="P148" si="288">IFERROR(J148-J150,0)</f>
        <v>-0.94999999999999929</v>
      </c>
      <c r="Q148" s="2">
        <f t="shared" ref="Q148" si="289">IF(P148=0, 0, IFERROR(M148 - M150, 0))</f>
        <v>-1.3499999999999996</v>
      </c>
      <c r="R148" s="2">
        <f t="shared" ref="R148" si="290">IF(P148=0, 0, IFERROR(J148 - M150, 0))</f>
        <v>-1.3499999999999996</v>
      </c>
      <c r="S148" s="2">
        <f t="shared" ref="S148" si="291">IF(P148=0, 0, IFERROR(M148 - J150, 0))</f>
        <v>-0.94999999999999929</v>
      </c>
    </row>
    <row r="149" spans="1:19" x14ac:dyDescent="0.2">
      <c r="A149" s="3">
        <v>42397</v>
      </c>
      <c r="B149" s="2" t="s">
        <v>22</v>
      </c>
      <c r="C149" s="3">
        <v>42398</v>
      </c>
      <c r="D149" s="2">
        <v>230.15</v>
      </c>
      <c r="E149" s="2">
        <v>249</v>
      </c>
      <c r="F149" s="2">
        <v>250</v>
      </c>
      <c r="G149" s="2" t="s">
        <v>20</v>
      </c>
      <c r="H149" s="2" t="s">
        <v>21</v>
      </c>
      <c r="I149" s="3">
        <v>42425</v>
      </c>
      <c r="J149" s="2">
        <v>1.9</v>
      </c>
      <c r="K149" s="2">
        <v>2.5</v>
      </c>
      <c r="L149" s="2">
        <v>1</v>
      </c>
      <c r="M149" s="2">
        <v>1.8</v>
      </c>
      <c r="N149" s="2">
        <v>1721</v>
      </c>
      <c r="O149" s="2">
        <v>1630300</v>
      </c>
    </row>
    <row r="150" spans="1:19" x14ac:dyDescent="0.2">
      <c r="A150" s="3">
        <v>42397</v>
      </c>
      <c r="B150" s="2" t="s">
        <v>19</v>
      </c>
      <c r="C150" s="3">
        <v>42396</v>
      </c>
      <c r="D150" s="2">
        <v>237.3</v>
      </c>
      <c r="E150" s="2">
        <v>225</v>
      </c>
      <c r="F150" s="2">
        <v>225</v>
      </c>
      <c r="G150" s="2" t="s">
        <v>23</v>
      </c>
      <c r="H150" s="2" t="s">
        <v>24</v>
      </c>
      <c r="I150" s="3">
        <v>42425</v>
      </c>
      <c r="J150" s="2">
        <v>5.0999999999999996</v>
      </c>
      <c r="K150" s="2">
        <v>6.3</v>
      </c>
      <c r="L150" s="2">
        <v>5.0999999999999996</v>
      </c>
      <c r="M150" s="2">
        <v>5.5</v>
      </c>
      <c r="N150" s="2">
        <v>17</v>
      </c>
      <c r="O150" s="2">
        <v>39100</v>
      </c>
      <c r="P150" s="2">
        <f t="shared" ref="P150" si="292">IFERROR(J150-J152,0)</f>
        <v>0.29999999999999982</v>
      </c>
      <c r="Q150" s="2">
        <f t="shared" ref="Q150" si="293">IF(P150=0, 0, IFERROR(M150 - M152, 0))</f>
        <v>1.2000000000000002</v>
      </c>
      <c r="R150" s="2">
        <f t="shared" ref="R150" si="294">IF(P150=0, 0, IFERROR(J150 - M152, 0))</f>
        <v>0.79999999999999982</v>
      </c>
      <c r="S150" s="2">
        <f t="shared" ref="S150" si="295">IF(P150=0, 0, IFERROR(M150 - J152, 0))</f>
        <v>0.70000000000000018</v>
      </c>
    </row>
    <row r="151" spans="1:19" x14ac:dyDescent="0.2">
      <c r="A151" s="3">
        <v>42397</v>
      </c>
      <c r="B151" s="2" t="s">
        <v>22</v>
      </c>
      <c r="C151" s="3">
        <v>42398</v>
      </c>
      <c r="D151" s="2">
        <v>230.15</v>
      </c>
      <c r="E151" s="2">
        <v>225</v>
      </c>
      <c r="F151" s="2">
        <v>225</v>
      </c>
      <c r="G151" s="2" t="s">
        <v>23</v>
      </c>
      <c r="H151" s="2" t="s">
        <v>24</v>
      </c>
      <c r="I151" s="3">
        <v>42425</v>
      </c>
      <c r="J151" s="2">
        <v>11.2</v>
      </c>
      <c r="K151" s="2">
        <v>11.8</v>
      </c>
      <c r="L151" s="2">
        <v>6</v>
      </c>
      <c r="M151" s="2">
        <v>7.25</v>
      </c>
      <c r="N151" s="2">
        <v>809</v>
      </c>
      <c r="O151" s="2">
        <v>307700</v>
      </c>
    </row>
    <row r="152" spans="1:19" x14ac:dyDescent="0.2">
      <c r="A152" s="3">
        <v>42307</v>
      </c>
      <c r="B152" s="2" t="s">
        <v>19</v>
      </c>
      <c r="C152" s="3">
        <v>42306</v>
      </c>
      <c r="D152" s="2">
        <v>271.45</v>
      </c>
      <c r="E152" s="2">
        <v>285</v>
      </c>
      <c r="F152" s="2">
        <v>290</v>
      </c>
      <c r="G152" s="2" t="s">
        <v>20</v>
      </c>
      <c r="H152" s="2" t="s">
        <v>21</v>
      </c>
      <c r="I152" s="3">
        <v>42334</v>
      </c>
      <c r="J152" s="2">
        <v>4.8</v>
      </c>
      <c r="K152" s="2">
        <v>4.95</v>
      </c>
      <c r="L152" s="2">
        <v>3.9</v>
      </c>
      <c r="M152" s="2">
        <v>4.3</v>
      </c>
      <c r="N152" s="2">
        <v>335</v>
      </c>
      <c r="O152" s="2">
        <v>907800</v>
      </c>
      <c r="P152" s="2">
        <f t="shared" ref="P152" si="296">IFERROR(J152-J154,0)</f>
        <v>0.20000000000000018</v>
      </c>
      <c r="Q152" s="2">
        <f t="shared" ref="Q152" si="297">IF(P152=0, 0, IFERROR(M152 - M154, 0))</f>
        <v>-1.0499999999999998</v>
      </c>
      <c r="R152" s="2">
        <f t="shared" ref="R152" si="298">IF(P152=0, 0, IFERROR(J152 - M154, 0))</f>
        <v>-0.54999999999999982</v>
      </c>
      <c r="S152" s="2">
        <f t="shared" ref="S152" si="299">IF(P152=0, 0, IFERROR(M152 - J154, 0))</f>
        <v>-0.29999999999999982</v>
      </c>
    </row>
    <row r="153" spans="1:19" x14ac:dyDescent="0.2">
      <c r="A153" s="3">
        <v>42307</v>
      </c>
      <c r="B153" s="2" t="s">
        <v>22</v>
      </c>
      <c r="C153" s="3">
        <v>42310</v>
      </c>
      <c r="D153" s="2">
        <v>279.55</v>
      </c>
      <c r="E153" s="2">
        <v>285</v>
      </c>
      <c r="F153" s="2">
        <v>290</v>
      </c>
      <c r="G153" s="2" t="s">
        <v>20</v>
      </c>
      <c r="H153" s="2" t="s">
        <v>21</v>
      </c>
      <c r="I153" s="3">
        <v>42334</v>
      </c>
      <c r="J153" s="2">
        <v>4.75</v>
      </c>
      <c r="K153" s="2">
        <v>5.9</v>
      </c>
      <c r="L153" s="2">
        <v>4.55</v>
      </c>
      <c r="M153" s="2">
        <v>5.2</v>
      </c>
      <c r="N153" s="2">
        <v>2024</v>
      </c>
      <c r="O153" s="2">
        <v>2131800</v>
      </c>
    </row>
    <row r="154" spans="1:19" x14ac:dyDescent="0.2">
      <c r="A154" s="3">
        <v>42307</v>
      </c>
      <c r="B154" s="2" t="s">
        <v>19</v>
      </c>
      <c r="C154" s="3">
        <v>42306</v>
      </c>
      <c r="D154" s="2">
        <v>271.45</v>
      </c>
      <c r="E154" s="2">
        <v>258</v>
      </c>
      <c r="F154" s="2">
        <v>260</v>
      </c>
      <c r="G154" s="2" t="s">
        <v>23</v>
      </c>
      <c r="H154" s="2" t="s">
        <v>24</v>
      </c>
      <c r="I154" s="3">
        <v>42334</v>
      </c>
      <c r="J154" s="2">
        <v>4.5999999999999996</v>
      </c>
      <c r="K154" s="2">
        <v>5.65</v>
      </c>
      <c r="L154" s="2">
        <v>4.5999999999999996</v>
      </c>
      <c r="M154" s="2">
        <v>5.35</v>
      </c>
      <c r="N154" s="2">
        <v>269</v>
      </c>
      <c r="O154" s="2">
        <v>292400</v>
      </c>
      <c r="P154" s="2">
        <f t="shared" ref="P154" si="300">IFERROR(J154-J156,0)</f>
        <v>4.9999999999999822E-2</v>
      </c>
      <c r="Q154" s="2">
        <f t="shared" ref="Q154" si="301">IF(P154=0, 0, IFERROR(M154 - M156, 0))</f>
        <v>0.75</v>
      </c>
      <c r="R154" s="2">
        <f t="shared" ref="R154" si="302">IF(P154=0, 0, IFERROR(J154 - M156, 0))</f>
        <v>0</v>
      </c>
      <c r="S154" s="2">
        <f t="shared" ref="S154" si="303">IF(P154=0, 0, IFERROR(M154 - J156, 0))</f>
        <v>0.79999999999999982</v>
      </c>
    </row>
    <row r="155" spans="1:19" x14ac:dyDescent="0.2">
      <c r="A155" s="3">
        <v>42307</v>
      </c>
      <c r="B155" s="2" t="s">
        <v>22</v>
      </c>
      <c r="C155" s="3">
        <v>42310</v>
      </c>
      <c r="D155" s="2">
        <v>279.55</v>
      </c>
      <c r="E155" s="2">
        <v>258</v>
      </c>
      <c r="F155" s="2">
        <v>260</v>
      </c>
      <c r="G155" s="2" t="s">
        <v>23</v>
      </c>
      <c r="H155" s="2" t="s">
        <v>24</v>
      </c>
      <c r="I155" s="3">
        <v>42334</v>
      </c>
      <c r="J155" s="2">
        <v>2.65</v>
      </c>
      <c r="K155" s="2">
        <v>3.15</v>
      </c>
      <c r="L155" s="2">
        <v>2.35</v>
      </c>
      <c r="M155" s="2">
        <v>2.6</v>
      </c>
      <c r="N155" s="2">
        <v>694</v>
      </c>
      <c r="O155" s="2">
        <v>1023400</v>
      </c>
    </row>
    <row r="156" spans="1:19" x14ac:dyDescent="0.2">
      <c r="A156" s="3">
        <v>42216</v>
      </c>
      <c r="B156" s="2" t="s">
        <v>19</v>
      </c>
      <c r="C156" s="3">
        <v>42215</v>
      </c>
      <c r="D156" s="2">
        <v>291</v>
      </c>
      <c r="E156" s="2">
        <v>306</v>
      </c>
      <c r="F156" s="2">
        <v>310</v>
      </c>
      <c r="G156" s="2" t="s">
        <v>20</v>
      </c>
      <c r="H156" s="2" t="s">
        <v>21</v>
      </c>
      <c r="I156" s="3">
        <v>42243</v>
      </c>
      <c r="J156" s="2">
        <v>4.55</v>
      </c>
      <c r="K156" s="2">
        <v>5.0999999999999996</v>
      </c>
      <c r="L156" s="2">
        <v>4.3</v>
      </c>
      <c r="M156" s="2">
        <v>4.5999999999999996</v>
      </c>
      <c r="N156" s="2">
        <v>615</v>
      </c>
      <c r="O156" s="2">
        <v>1178000</v>
      </c>
      <c r="P156" s="2">
        <f t="shared" ref="P156" si="304">IFERROR(J156-J158,0)</f>
        <v>-2</v>
      </c>
      <c r="Q156" s="2">
        <f t="shared" ref="Q156" si="305">IF(P156=0, 0, IFERROR(M156 - M158, 0))</f>
        <v>-0.85000000000000053</v>
      </c>
      <c r="R156" s="2">
        <f t="shared" ref="R156" si="306">IF(P156=0, 0, IFERROR(J156 - M158, 0))</f>
        <v>-0.90000000000000036</v>
      </c>
      <c r="S156" s="2">
        <f t="shared" ref="S156" si="307">IF(P156=0, 0, IFERROR(M156 - J158, 0))</f>
        <v>-1.9500000000000002</v>
      </c>
    </row>
    <row r="157" spans="1:19" x14ac:dyDescent="0.2">
      <c r="A157" s="3">
        <v>42216</v>
      </c>
      <c r="B157" s="2" t="s">
        <v>22</v>
      </c>
      <c r="C157" s="3">
        <v>42219</v>
      </c>
      <c r="D157" s="2">
        <v>312.89999999999998</v>
      </c>
      <c r="E157" s="2">
        <v>306</v>
      </c>
      <c r="F157" s="2">
        <v>310</v>
      </c>
      <c r="G157" s="2" t="s">
        <v>20</v>
      </c>
      <c r="H157" s="2" t="s">
        <v>21</v>
      </c>
      <c r="I157" s="3">
        <v>42243</v>
      </c>
      <c r="J157" s="2">
        <v>9</v>
      </c>
      <c r="K157" s="2">
        <v>12.4</v>
      </c>
      <c r="L157" s="2">
        <v>9</v>
      </c>
      <c r="M157" s="2">
        <v>11.85</v>
      </c>
      <c r="N157" s="2">
        <v>4927</v>
      </c>
      <c r="O157" s="2">
        <v>3350000</v>
      </c>
    </row>
    <row r="158" spans="1:19" x14ac:dyDescent="0.2">
      <c r="A158" s="3">
        <v>42216</v>
      </c>
      <c r="B158" s="2" t="s">
        <v>19</v>
      </c>
      <c r="C158" s="3">
        <v>42215</v>
      </c>
      <c r="D158" s="2">
        <v>291</v>
      </c>
      <c r="E158" s="2">
        <v>276</v>
      </c>
      <c r="F158" s="2">
        <v>280</v>
      </c>
      <c r="G158" s="2" t="s">
        <v>23</v>
      </c>
      <c r="H158" s="2" t="s">
        <v>24</v>
      </c>
      <c r="I158" s="3">
        <v>42243</v>
      </c>
      <c r="J158" s="2">
        <v>6.55</v>
      </c>
      <c r="K158" s="2">
        <v>6.7</v>
      </c>
      <c r="L158" s="2">
        <v>4.6500000000000004</v>
      </c>
      <c r="M158" s="2">
        <v>5.45</v>
      </c>
      <c r="N158" s="2">
        <v>453</v>
      </c>
      <c r="O158" s="2">
        <v>439000</v>
      </c>
      <c r="P158" s="2">
        <f t="shared" ref="P158" si="308">IFERROR(J158-J160,0)</f>
        <v>-0.95000000000000018</v>
      </c>
      <c r="Q158" s="2">
        <f t="shared" ref="Q158" si="309">IF(P158=0, 0, IFERROR(M158 - M160, 0))</f>
        <v>-1.2999999999999998</v>
      </c>
      <c r="R158" s="2">
        <f t="shared" ref="R158" si="310">IF(P158=0, 0, IFERROR(J158 - M160, 0))</f>
        <v>-0.20000000000000018</v>
      </c>
      <c r="S158" s="2">
        <f t="shared" ref="S158" si="311">IF(P158=0, 0, IFERROR(M158 - J160, 0))</f>
        <v>-2.0499999999999998</v>
      </c>
    </row>
    <row r="159" spans="1:19" x14ac:dyDescent="0.2">
      <c r="A159" s="3">
        <v>42216</v>
      </c>
      <c r="B159" s="2" t="s">
        <v>22</v>
      </c>
      <c r="C159" s="3">
        <v>42219</v>
      </c>
      <c r="D159" s="2">
        <v>312.89999999999998</v>
      </c>
      <c r="E159" s="2">
        <v>276</v>
      </c>
      <c r="F159" s="2">
        <v>280</v>
      </c>
      <c r="G159" s="2" t="s">
        <v>23</v>
      </c>
      <c r="H159" s="2" t="s">
        <v>24</v>
      </c>
      <c r="I159" s="3">
        <v>42243</v>
      </c>
      <c r="J159" s="2">
        <v>1.75</v>
      </c>
      <c r="K159" s="2">
        <v>1.75</v>
      </c>
      <c r="L159" s="2">
        <v>1.1000000000000001</v>
      </c>
      <c r="M159" s="2">
        <v>1.2</v>
      </c>
      <c r="N159" s="2">
        <v>942</v>
      </c>
      <c r="O159" s="2">
        <v>972000</v>
      </c>
    </row>
    <row r="160" spans="1:19" x14ac:dyDescent="0.2">
      <c r="A160" s="3">
        <v>42121</v>
      </c>
      <c r="B160" s="2" t="s">
        <v>19</v>
      </c>
      <c r="C160" s="3">
        <v>42118</v>
      </c>
      <c r="D160" s="2">
        <v>308.25</v>
      </c>
      <c r="E160" s="2">
        <v>324</v>
      </c>
      <c r="F160" s="2">
        <v>325</v>
      </c>
      <c r="G160" s="2" t="s">
        <v>20</v>
      </c>
      <c r="H160" s="2" t="s">
        <v>21</v>
      </c>
      <c r="I160" s="3">
        <v>42152</v>
      </c>
      <c r="J160" s="2">
        <v>7.5</v>
      </c>
      <c r="K160" s="2">
        <v>7.65</v>
      </c>
      <c r="L160" s="2">
        <v>6.6</v>
      </c>
      <c r="M160" s="2">
        <v>6.75</v>
      </c>
      <c r="N160" s="2">
        <v>17</v>
      </c>
      <c r="O160" s="2">
        <v>45000</v>
      </c>
      <c r="P160" s="2">
        <f t="shared" ref="P160" si="312">IFERROR(J160-J162,0)</f>
        <v>1.9000000000000004</v>
      </c>
      <c r="Q160" s="2">
        <f t="shared" ref="Q160" si="313">IF(P160=0, 0, IFERROR(M160 - M162, 0))</f>
        <v>1.1500000000000004</v>
      </c>
      <c r="R160" s="2">
        <f t="shared" ref="R160" si="314">IF(P160=0, 0, IFERROR(J160 - M162, 0))</f>
        <v>1.9000000000000004</v>
      </c>
      <c r="S160" s="2">
        <f t="shared" ref="S160" si="315">IF(P160=0, 0, IFERROR(M160 - J162, 0))</f>
        <v>1.1500000000000004</v>
      </c>
    </row>
    <row r="161" spans="1:19" x14ac:dyDescent="0.2">
      <c r="A161" s="3">
        <v>42121</v>
      </c>
      <c r="B161" s="2" t="s">
        <v>22</v>
      </c>
      <c r="C161" s="3">
        <v>42122</v>
      </c>
      <c r="D161" s="2">
        <v>326.85000000000002</v>
      </c>
      <c r="E161" s="2">
        <v>324</v>
      </c>
      <c r="F161" s="2">
        <v>325</v>
      </c>
      <c r="G161" s="2" t="s">
        <v>20</v>
      </c>
      <c r="H161" s="2" t="s">
        <v>21</v>
      </c>
      <c r="I161" s="3">
        <v>42152</v>
      </c>
      <c r="J161" s="2">
        <v>6.7</v>
      </c>
      <c r="K161" s="2">
        <v>14</v>
      </c>
      <c r="L161" s="2">
        <v>6.7</v>
      </c>
      <c r="M161" s="2">
        <v>13.45</v>
      </c>
      <c r="N161" s="2">
        <v>186</v>
      </c>
      <c r="O161" s="2">
        <v>90000</v>
      </c>
    </row>
    <row r="162" spans="1:19" x14ac:dyDescent="0.2">
      <c r="A162" s="3">
        <v>42121</v>
      </c>
      <c r="B162" s="2" t="s">
        <v>19</v>
      </c>
      <c r="C162" s="3">
        <v>42118</v>
      </c>
      <c r="D162" s="2">
        <v>308.25</v>
      </c>
      <c r="E162" s="2">
        <v>293</v>
      </c>
      <c r="F162" s="2">
        <v>295</v>
      </c>
      <c r="G162" s="2" t="s">
        <v>23</v>
      </c>
      <c r="H162" s="2" t="s">
        <v>24</v>
      </c>
      <c r="I162" s="3">
        <v>42152</v>
      </c>
      <c r="J162" s="2">
        <v>5.6</v>
      </c>
      <c r="K162" s="2">
        <v>5.6</v>
      </c>
      <c r="L162" s="2">
        <v>5.6</v>
      </c>
      <c r="M162" s="2">
        <v>5.6</v>
      </c>
      <c r="N162" s="2">
        <v>1</v>
      </c>
      <c r="O162" s="2">
        <v>81250</v>
      </c>
      <c r="P162" s="2">
        <f t="shared" ref="P162" si="316">IFERROR(J162-J164,0)</f>
        <v>-3.5500000000000007</v>
      </c>
      <c r="Q162" s="2">
        <f t="shared" ref="Q162" si="317">IF(P162=0, 0, IFERROR(M162 - M164, 0))</f>
        <v>-3.2000000000000011</v>
      </c>
      <c r="R162" s="2">
        <f t="shared" ref="R162" si="318">IF(P162=0, 0, IFERROR(J162 - M164, 0))</f>
        <v>-3.2000000000000011</v>
      </c>
      <c r="S162" s="2">
        <f t="shared" ref="S162" si="319">IF(P162=0, 0, IFERROR(M162 - J164, 0))</f>
        <v>-3.5500000000000007</v>
      </c>
    </row>
    <row r="163" spans="1:19" x14ac:dyDescent="0.2">
      <c r="A163" s="3">
        <v>42121</v>
      </c>
      <c r="B163" s="2" t="s">
        <v>22</v>
      </c>
      <c r="C163" s="3">
        <v>42122</v>
      </c>
      <c r="D163" s="2">
        <v>326.85000000000002</v>
      </c>
      <c r="E163" s="2">
        <v>293</v>
      </c>
      <c r="F163" s="2">
        <v>295</v>
      </c>
      <c r="G163" s="2" t="s">
        <v>23</v>
      </c>
      <c r="H163" s="2" t="s">
        <v>24</v>
      </c>
      <c r="I163" s="3">
        <v>42152</v>
      </c>
      <c r="J163" s="2">
        <v>4.45</v>
      </c>
      <c r="K163" s="2">
        <v>4.5</v>
      </c>
      <c r="L163" s="2">
        <v>2</v>
      </c>
      <c r="M163" s="2">
        <v>2.25</v>
      </c>
      <c r="N163" s="2">
        <v>57</v>
      </c>
      <c r="O163" s="2">
        <v>75000</v>
      </c>
    </row>
    <row r="164" spans="1:19" x14ac:dyDescent="0.2">
      <c r="A164" s="3">
        <v>42034</v>
      </c>
      <c r="B164" s="2" t="s">
        <v>19</v>
      </c>
      <c r="C164" s="3">
        <v>42033</v>
      </c>
      <c r="D164" s="2">
        <v>380.3</v>
      </c>
      <c r="E164" s="2">
        <v>399</v>
      </c>
      <c r="F164" s="2">
        <v>400</v>
      </c>
      <c r="G164" s="2" t="s">
        <v>20</v>
      </c>
      <c r="H164" s="2" t="s">
        <v>21</v>
      </c>
      <c r="I164" s="3">
        <v>42061</v>
      </c>
      <c r="J164" s="2">
        <v>9.15</v>
      </c>
      <c r="K164" s="2">
        <v>9.1999999999999993</v>
      </c>
      <c r="L164" s="2">
        <v>7.55</v>
      </c>
      <c r="M164" s="2">
        <v>8.8000000000000007</v>
      </c>
      <c r="N164" s="2">
        <v>792</v>
      </c>
      <c r="O164" s="2">
        <v>978750</v>
      </c>
      <c r="P164" s="2">
        <f t="shared" ref="P164" si="320">IFERROR(J164-J166,0)</f>
        <v>2.2000000000000002</v>
      </c>
      <c r="Q164" s="2">
        <f t="shared" ref="Q164" si="321">IF(P164=0, 0, IFERROR(M164 - M166, 0))</f>
        <v>1.4000000000000004</v>
      </c>
      <c r="R164" s="2">
        <f t="shared" ref="R164" si="322">IF(P164=0, 0, IFERROR(J164 - M166, 0))</f>
        <v>1.75</v>
      </c>
      <c r="S164" s="2">
        <f t="shared" ref="S164" si="323">IF(P164=0, 0, IFERROR(M164 - J166, 0))</f>
        <v>1.8500000000000005</v>
      </c>
    </row>
    <row r="165" spans="1:19" x14ac:dyDescent="0.2">
      <c r="A165" s="3">
        <v>42034</v>
      </c>
      <c r="B165" s="2" t="s">
        <v>22</v>
      </c>
      <c r="C165" s="3">
        <v>42037</v>
      </c>
      <c r="D165" s="2">
        <v>351.85</v>
      </c>
      <c r="E165" s="2">
        <v>399</v>
      </c>
      <c r="F165" s="2">
        <v>400</v>
      </c>
      <c r="G165" s="2" t="s">
        <v>20</v>
      </c>
      <c r="H165" s="2" t="s">
        <v>21</v>
      </c>
      <c r="I165" s="3">
        <v>42061</v>
      </c>
      <c r="J165" s="2">
        <v>3.95</v>
      </c>
      <c r="K165" s="2">
        <v>3.95</v>
      </c>
      <c r="L165" s="2">
        <v>2.65</v>
      </c>
      <c r="M165" s="2">
        <v>2.9</v>
      </c>
      <c r="N165" s="2">
        <v>822</v>
      </c>
      <c r="O165" s="2">
        <v>1962500</v>
      </c>
    </row>
    <row r="166" spans="1:19" x14ac:dyDescent="0.2">
      <c r="A166" s="3">
        <v>42034</v>
      </c>
      <c r="B166" s="2" t="s">
        <v>19</v>
      </c>
      <c r="C166" s="3">
        <v>42033</v>
      </c>
      <c r="D166" s="2">
        <v>380.3</v>
      </c>
      <c r="E166" s="2">
        <v>361</v>
      </c>
      <c r="F166" s="2">
        <v>360</v>
      </c>
      <c r="G166" s="2" t="s">
        <v>23</v>
      </c>
      <c r="H166" s="2" t="s">
        <v>24</v>
      </c>
      <c r="I166" s="3">
        <v>42061</v>
      </c>
      <c r="J166" s="2">
        <v>6.95</v>
      </c>
      <c r="K166" s="2">
        <v>8.1999999999999993</v>
      </c>
      <c r="L166" s="2">
        <v>6.5</v>
      </c>
      <c r="M166" s="2">
        <v>7.4</v>
      </c>
      <c r="N166" s="2">
        <v>162</v>
      </c>
      <c r="O166" s="2">
        <v>186250</v>
      </c>
      <c r="P166" s="2">
        <f t="shared" ref="P166" si="324">IFERROR(J166-J168,0)</f>
        <v>6.95</v>
      </c>
      <c r="Q166" s="2">
        <f t="shared" ref="Q166" si="325">IF(P166=0, 0, IFERROR(M166 - M168, 0))</f>
        <v>7.4</v>
      </c>
      <c r="R166" s="2">
        <f t="shared" ref="R166" si="326">IF(P166=0, 0, IFERROR(J166 - M168, 0))</f>
        <v>6.95</v>
      </c>
      <c r="S166" s="2">
        <f t="shared" ref="S166" si="327">IF(P166=0, 0, IFERROR(M166 - J168, 0))</f>
        <v>7.4</v>
      </c>
    </row>
    <row r="167" spans="1:19" x14ac:dyDescent="0.2">
      <c r="A167" s="3">
        <v>42034</v>
      </c>
      <c r="B167" s="2" t="s">
        <v>22</v>
      </c>
      <c r="C167" s="3">
        <v>42037</v>
      </c>
      <c r="D167" s="2">
        <v>351.85</v>
      </c>
      <c r="E167" s="2">
        <v>361</v>
      </c>
      <c r="F167" s="2">
        <v>360</v>
      </c>
      <c r="G167" s="2" t="s">
        <v>23</v>
      </c>
      <c r="H167" s="2" t="s">
        <v>24</v>
      </c>
      <c r="I167" s="3">
        <v>42061</v>
      </c>
      <c r="J167" s="2">
        <v>14</v>
      </c>
      <c r="K167" s="2">
        <v>18.45</v>
      </c>
      <c r="L167" s="2">
        <v>14</v>
      </c>
      <c r="M167" s="2">
        <v>17.149999999999999</v>
      </c>
      <c r="N167" s="2">
        <v>580</v>
      </c>
      <c r="O167" s="2">
        <v>367500</v>
      </c>
    </row>
    <row r="169" spans="1:19" x14ac:dyDescent="0.2">
      <c r="O169" s="2" t="s">
        <v>26</v>
      </c>
      <c r="P169" s="2">
        <f>SUM(P2:P167)</f>
        <v>11</v>
      </c>
      <c r="Q169" s="2">
        <f>SUM(Q2:Q167)</f>
        <v>23.25</v>
      </c>
      <c r="R169" s="2">
        <f>SUM(R2:R167)</f>
        <v>-22.7</v>
      </c>
      <c r="S169" s="2">
        <f>SUM(S2:S167)</f>
        <v>56.949999999999974</v>
      </c>
    </row>
    <row r="170" spans="1:19" x14ac:dyDescent="0.2">
      <c r="P170" s="2">
        <f>P169*700</f>
        <v>7700</v>
      </c>
      <c r="Q170" s="2">
        <f t="shared" ref="Q170:S170" si="328">Q169*700</f>
        <v>16275</v>
      </c>
      <c r="R170" s="2">
        <f t="shared" si="328"/>
        <v>-15890</v>
      </c>
      <c r="S170" s="2">
        <f t="shared" si="328"/>
        <v>39864.999999999985</v>
      </c>
    </row>
  </sheetData>
  <autoFilter ref="A1:S167" xr:uid="{F44EC863-C841-5D41-BCBB-AFC524A48D82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8CC3-A249-2949-A499-F54C6E896536}">
  <dimension ref="A1:S164"/>
  <sheetViews>
    <sheetView workbookViewId="0">
      <selection activeCell="R1" sqref="R1:T1048576"/>
    </sheetView>
  </sheetViews>
  <sheetFormatPr baseColWidth="10" defaultColWidth="8.83203125" defaultRowHeight="15" x14ac:dyDescent="0.2"/>
  <cols>
    <col min="1" max="1" width="12.5" style="2" bestFit="1" customWidth="1"/>
    <col min="2" max="2" width="10.6640625" style="2" customWidth="1"/>
    <col min="3" max="3" width="11.5" style="2" customWidth="1"/>
    <col min="4" max="4" width="10.83203125" style="2" customWidth="1"/>
    <col min="5" max="5" width="11.33203125" style="2" customWidth="1"/>
    <col min="6" max="6" width="11.5" style="2" customWidth="1"/>
    <col min="7" max="7" width="8.33203125" style="2" customWidth="1"/>
    <col min="8" max="8" width="10.83203125" style="2" customWidth="1"/>
    <col min="9" max="9" width="10.1640625" style="2" customWidth="1"/>
    <col min="10" max="12" width="5.83203125" style="2" customWidth="1"/>
    <col min="13" max="14" width="6.83203125" style="2" customWidth="1"/>
    <col min="15" max="15" width="12.33203125" style="2" customWidth="1"/>
    <col min="16" max="16" width="6.83203125" style="2" customWidth="1"/>
    <col min="17" max="17" width="6.5" style="2" customWidth="1"/>
    <col min="18" max="18" width="6.83203125" style="2" bestFit="1" customWidth="1"/>
    <col min="19" max="19" width="6.5" style="2" customWidth="1"/>
    <col min="20" max="20" width="7.5" style="2" bestFit="1" customWidth="1"/>
    <col min="21" max="21" width="8.6640625" style="2" bestFit="1" customWidth="1"/>
    <col min="22" max="16384" width="8.83203125" style="2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3">
        <v>45673</v>
      </c>
      <c r="B2" s="2" t="s">
        <v>19</v>
      </c>
      <c r="C2" s="3">
        <v>45672</v>
      </c>
      <c r="D2" s="2">
        <v>1949.65</v>
      </c>
      <c r="E2" s="2">
        <v>2047</v>
      </c>
      <c r="F2" s="2">
        <v>2060</v>
      </c>
      <c r="G2" s="2" t="s">
        <v>20</v>
      </c>
      <c r="H2" s="2" t="s">
        <v>21</v>
      </c>
      <c r="I2" s="3">
        <v>45687</v>
      </c>
      <c r="J2" s="2">
        <v>14</v>
      </c>
      <c r="K2" s="2">
        <v>17.100000000000001</v>
      </c>
      <c r="L2" s="2">
        <v>13.3</v>
      </c>
      <c r="M2" s="2">
        <v>16.5</v>
      </c>
      <c r="N2" s="2">
        <v>1882</v>
      </c>
      <c r="O2" s="2">
        <v>742800</v>
      </c>
      <c r="P2" s="2">
        <f>IFERROR(J2-J3,0)</f>
        <v>9.8000000000000007</v>
      </c>
      <c r="Q2" s="2">
        <f>IF(P2=0, 0, IFERROR(M2 - M3, 0))</f>
        <v>15.25</v>
      </c>
      <c r="R2" s="2">
        <f>IF(P2=0, 0, IFERROR(J2 - M3, 0))</f>
        <v>12.75</v>
      </c>
      <c r="S2" s="2">
        <f>IF(P2=0, 0, IFERROR(M2 - J3, 0))</f>
        <v>12.3</v>
      </c>
    </row>
    <row r="3" spans="1:19" x14ac:dyDescent="0.2">
      <c r="A3" s="3">
        <v>45673</v>
      </c>
      <c r="B3" s="2" t="s">
        <v>22</v>
      </c>
      <c r="C3" s="3">
        <v>45674</v>
      </c>
      <c r="D3" s="2">
        <v>1815.45</v>
      </c>
      <c r="E3" s="2">
        <v>2047</v>
      </c>
      <c r="F3" s="2">
        <v>2060</v>
      </c>
      <c r="G3" s="2" t="s">
        <v>20</v>
      </c>
      <c r="H3" s="2" t="s">
        <v>21</v>
      </c>
      <c r="I3" s="3">
        <v>45687</v>
      </c>
      <c r="J3" s="2">
        <v>4.2</v>
      </c>
      <c r="K3" s="2">
        <v>6</v>
      </c>
      <c r="L3" s="2">
        <v>1.1499999999999999</v>
      </c>
      <c r="M3" s="2">
        <v>1.25</v>
      </c>
      <c r="N3" s="2">
        <v>7457</v>
      </c>
      <c r="O3" s="2">
        <v>927200</v>
      </c>
    </row>
    <row r="4" spans="1:19" x14ac:dyDescent="0.2">
      <c r="A4" s="3">
        <v>45673</v>
      </c>
      <c r="B4" s="2" t="s">
        <v>19</v>
      </c>
      <c r="C4" s="3">
        <v>45672</v>
      </c>
      <c r="D4" s="2">
        <v>1949.65</v>
      </c>
      <c r="E4" s="2">
        <v>1852</v>
      </c>
      <c r="F4" s="2">
        <v>1860</v>
      </c>
      <c r="G4" s="2" t="s">
        <v>23</v>
      </c>
      <c r="H4" s="2" t="s">
        <v>24</v>
      </c>
      <c r="I4" s="3">
        <v>45687</v>
      </c>
      <c r="J4" s="2">
        <v>23.95</v>
      </c>
      <c r="K4" s="2">
        <v>24</v>
      </c>
      <c r="L4" s="2">
        <v>19.2</v>
      </c>
      <c r="M4" s="2">
        <v>20.65</v>
      </c>
      <c r="N4" s="2">
        <v>1084</v>
      </c>
      <c r="O4" s="2">
        <v>586000</v>
      </c>
      <c r="P4" s="2">
        <f t="shared" ref="P4" si="0">IFERROR(J4-J5,0)</f>
        <v>-24.05</v>
      </c>
      <c r="Q4" s="2">
        <f t="shared" ref="Q4" si="1">IF(P4=0, 0, IFERROR(M4 - M5, 0))</f>
        <v>-39.700000000000003</v>
      </c>
      <c r="R4" s="2">
        <f t="shared" ref="R4" si="2">IF(P4=0, 0, IFERROR(J4 - M5, 0))</f>
        <v>-36.400000000000006</v>
      </c>
      <c r="S4" s="2">
        <f t="shared" ref="S4" si="3">IF(P4=0, 0, IFERROR(M4 - J5, 0))</f>
        <v>-27.35</v>
      </c>
    </row>
    <row r="5" spans="1:19" x14ac:dyDescent="0.2">
      <c r="A5" s="3">
        <v>45673</v>
      </c>
      <c r="B5" s="2" t="s">
        <v>22</v>
      </c>
      <c r="C5" s="3">
        <v>45674</v>
      </c>
      <c r="D5" s="2">
        <v>1815.45</v>
      </c>
      <c r="E5" s="2">
        <v>1852</v>
      </c>
      <c r="F5" s="2">
        <v>1860</v>
      </c>
      <c r="G5" s="2" t="s">
        <v>23</v>
      </c>
      <c r="H5" s="2" t="s">
        <v>24</v>
      </c>
      <c r="I5" s="3">
        <v>45687</v>
      </c>
      <c r="J5" s="2">
        <v>48</v>
      </c>
      <c r="K5" s="2">
        <v>63.5</v>
      </c>
      <c r="L5" s="2">
        <v>38.1</v>
      </c>
      <c r="M5" s="2">
        <v>60.35</v>
      </c>
      <c r="N5" s="2">
        <v>12326</v>
      </c>
      <c r="O5" s="2">
        <v>753200</v>
      </c>
    </row>
    <row r="6" spans="1:19" x14ac:dyDescent="0.2">
      <c r="A6" s="3">
        <v>45582</v>
      </c>
      <c r="B6" s="2" t="s">
        <v>19</v>
      </c>
      <c r="C6" s="3">
        <v>45579</v>
      </c>
      <c r="D6" s="2">
        <v>1958.9</v>
      </c>
      <c r="E6" s="2">
        <v>2057</v>
      </c>
      <c r="F6" s="2">
        <v>2060</v>
      </c>
      <c r="G6" s="2" t="s">
        <v>20</v>
      </c>
      <c r="H6" s="2" t="s">
        <v>21</v>
      </c>
      <c r="I6" s="3">
        <v>45596</v>
      </c>
      <c r="J6" s="2">
        <v>9.35</v>
      </c>
      <c r="K6" s="2">
        <v>10.9</v>
      </c>
      <c r="L6" s="2">
        <v>8.3000000000000007</v>
      </c>
      <c r="M6" s="2">
        <v>9.1999999999999993</v>
      </c>
      <c r="N6" s="2">
        <v>3015</v>
      </c>
      <c r="O6" s="2">
        <v>940400</v>
      </c>
      <c r="P6" s="2">
        <f t="shared" ref="P6" si="4">IFERROR(J6-J7,0)</f>
        <v>2.4499999999999993</v>
      </c>
      <c r="Q6" s="2">
        <f t="shared" ref="Q6" si="5">IF(P6=0, 0, IFERROR(M6 - M7, 0))</f>
        <v>8.0499999999999989</v>
      </c>
      <c r="R6" s="2">
        <f t="shared" ref="R6" si="6">IF(P6=0, 0, IFERROR(J6 - M7, 0))</f>
        <v>8.1999999999999993</v>
      </c>
      <c r="S6" s="2">
        <f t="shared" ref="S6" si="7">IF(P6=0, 0, IFERROR(M6 - J7, 0))</f>
        <v>2.2999999999999989</v>
      </c>
    </row>
    <row r="7" spans="1:19" x14ac:dyDescent="0.2">
      <c r="A7" s="3">
        <v>45582</v>
      </c>
      <c r="B7" s="2" t="s">
        <v>22</v>
      </c>
      <c r="C7" s="3">
        <v>45583</v>
      </c>
      <c r="D7" s="2">
        <v>1879.6</v>
      </c>
      <c r="E7" s="2">
        <v>2057</v>
      </c>
      <c r="F7" s="2">
        <v>2060</v>
      </c>
      <c r="G7" s="2" t="s">
        <v>20</v>
      </c>
      <c r="H7" s="2" t="s">
        <v>21</v>
      </c>
      <c r="I7" s="3">
        <v>45596</v>
      </c>
      <c r="J7" s="2">
        <v>6.9</v>
      </c>
      <c r="K7" s="2">
        <v>6.9</v>
      </c>
      <c r="L7" s="2">
        <v>0.7</v>
      </c>
      <c r="M7" s="2">
        <v>1.1499999999999999</v>
      </c>
      <c r="N7" s="2">
        <v>5722</v>
      </c>
      <c r="O7" s="2">
        <v>729200</v>
      </c>
    </row>
    <row r="8" spans="1:19" x14ac:dyDescent="0.2">
      <c r="A8" s="3">
        <v>45582</v>
      </c>
      <c r="B8" s="2" t="s">
        <v>19</v>
      </c>
      <c r="C8" s="3">
        <v>45579</v>
      </c>
      <c r="D8" s="2">
        <v>1958.9</v>
      </c>
      <c r="E8" s="2">
        <v>1861</v>
      </c>
      <c r="F8" s="2">
        <v>1860</v>
      </c>
      <c r="G8" s="2" t="s">
        <v>23</v>
      </c>
      <c r="H8" s="2" t="s">
        <v>24</v>
      </c>
      <c r="I8" s="3">
        <v>45596</v>
      </c>
      <c r="J8" s="2">
        <v>20.95</v>
      </c>
      <c r="K8" s="2">
        <v>20.95</v>
      </c>
      <c r="L8" s="2">
        <v>10.85</v>
      </c>
      <c r="M8" s="2">
        <v>12.4</v>
      </c>
      <c r="N8" s="2">
        <v>2534</v>
      </c>
      <c r="O8" s="2">
        <v>689200</v>
      </c>
      <c r="P8" s="2">
        <f t="shared" ref="P8" si="8">IFERROR(J8-J9,0)</f>
        <v>1.1999999999999993</v>
      </c>
      <c r="Q8" s="2">
        <f t="shared" ref="Q8" si="9">IF(P8=0, 0, IFERROR(M8 - M9, 0))</f>
        <v>-11.9</v>
      </c>
      <c r="R8" s="2">
        <f t="shared" ref="R8" si="10">IF(P8=0, 0, IFERROR(J8 - M9, 0))</f>
        <v>-3.3500000000000014</v>
      </c>
      <c r="S8" s="2">
        <f t="shared" ref="S8" si="11">IF(P8=0, 0, IFERROR(M8 - J9, 0))</f>
        <v>-7.35</v>
      </c>
    </row>
    <row r="9" spans="1:19" x14ac:dyDescent="0.2">
      <c r="A9" s="3">
        <v>45582</v>
      </c>
      <c r="B9" s="2" t="s">
        <v>22</v>
      </c>
      <c r="C9" s="3">
        <v>45583</v>
      </c>
      <c r="D9" s="2">
        <v>1879.6</v>
      </c>
      <c r="E9" s="2">
        <v>1861</v>
      </c>
      <c r="F9" s="2">
        <v>1860</v>
      </c>
      <c r="G9" s="2" t="s">
        <v>23</v>
      </c>
      <c r="H9" s="2" t="s">
        <v>24</v>
      </c>
      <c r="I9" s="3">
        <v>45596</v>
      </c>
      <c r="J9" s="2">
        <v>19.75</v>
      </c>
      <c r="K9" s="2">
        <v>29.5</v>
      </c>
      <c r="L9" s="2">
        <v>9.3000000000000007</v>
      </c>
      <c r="M9" s="2">
        <v>24.3</v>
      </c>
      <c r="N9" s="2">
        <v>22076</v>
      </c>
      <c r="O9" s="2">
        <v>1312800</v>
      </c>
    </row>
    <row r="10" spans="1:19" x14ac:dyDescent="0.2">
      <c r="A10" s="3">
        <v>45491</v>
      </c>
      <c r="B10" s="2" t="s">
        <v>19</v>
      </c>
      <c r="C10" s="3">
        <v>45489</v>
      </c>
      <c r="D10" s="2">
        <v>1726.05</v>
      </c>
      <c r="E10" s="2">
        <v>1812</v>
      </c>
      <c r="F10" s="2">
        <v>1820</v>
      </c>
      <c r="G10" s="2" t="s">
        <v>20</v>
      </c>
      <c r="H10" s="2" t="s">
        <v>21</v>
      </c>
      <c r="I10" s="3">
        <v>45533</v>
      </c>
      <c r="K10" s="2" t="s">
        <v>25</v>
      </c>
      <c r="L10" s="2" t="s">
        <v>25</v>
      </c>
      <c r="M10" s="2">
        <v>12.25</v>
      </c>
      <c r="N10" s="2" t="s">
        <v>25</v>
      </c>
      <c r="O10" s="2" t="s">
        <v>25</v>
      </c>
      <c r="P10" s="2">
        <f t="shared" ref="P10" si="12">IFERROR(J10-J11,0)</f>
        <v>-71.05</v>
      </c>
      <c r="Q10" s="2">
        <f t="shared" ref="Q10" si="13">IF(P10=0, 0, IFERROR(M10 - M11, 0))</f>
        <v>-42.3</v>
      </c>
      <c r="R10" s="2">
        <f t="shared" ref="R10" si="14">IF(P10=0, 0, IFERROR(J10 - M11, 0))</f>
        <v>-54.55</v>
      </c>
      <c r="S10" s="2">
        <f t="shared" ref="S10" si="15">IF(P10=0, 0, IFERROR(M10 - J11, 0))</f>
        <v>-58.8</v>
      </c>
    </row>
    <row r="11" spans="1:19" x14ac:dyDescent="0.2">
      <c r="A11" s="3">
        <v>45491</v>
      </c>
      <c r="B11" s="2" t="s">
        <v>22</v>
      </c>
      <c r="C11" s="3">
        <v>45492</v>
      </c>
      <c r="D11" s="2">
        <v>1792.95</v>
      </c>
      <c r="E11" s="2">
        <v>1812</v>
      </c>
      <c r="F11" s="2">
        <v>1820</v>
      </c>
      <c r="G11" s="2" t="s">
        <v>20</v>
      </c>
      <c r="H11" s="2" t="s">
        <v>21</v>
      </c>
      <c r="I11" s="3">
        <v>45533</v>
      </c>
      <c r="J11" s="2">
        <v>71.05</v>
      </c>
      <c r="K11" s="2">
        <v>71.05</v>
      </c>
      <c r="L11" s="2">
        <v>53.4</v>
      </c>
      <c r="M11" s="2">
        <v>54.55</v>
      </c>
      <c r="N11" s="2">
        <v>2946</v>
      </c>
      <c r="O11" s="2">
        <v>270400</v>
      </c>
    </row>
    <row r="12" spans="1:19" x14ac:dyDescent="0.2">
      <c r="A12" s="3">
        <v>45491</v>
      </c>
      <c r="B12" s="2" t="s">
        <v>19</v>
      </c>
      <c r="C12" s="3">
        <v>45489</v>
      </c>
      <c r="D12" s="2">
        <v>1726.05</v>
      </c>
      <c r="E12" s="2">
        <v>1640</v>
      </c>
      <c r="F12" s="2">
        <v>1640</v>
      </c>
      <c r="G12" s="2" t="s">
        <v>23</v>
      </c>
      <c r="H12" s="2" t="s">
        <v>24</v>
      </c>
      <c r="I12" s="3">
        <v>45533</v>
      </c>
      <c r="J12" s="2">
        <v>30.9</v>
      </c>
      <c r="K12" s="2">
        <v>31.9</v>
      </c>
      <c r="L12" s="2">
        <v>24.6</v>
      </c>
      <c r="M12" s="2">
        <v>26.6</v>
      </c>
      <c r="N12" s="2">
        <v>172</v>
      </c>
      <c r="O12" s="2">
        <v>44400</v>
      </c>
      <c r="P12" s="2">
        <f t="shared" ref="P12" si="16">IFERROR(J12-J13,0)</f>
        <v>18.099999999999998</v>
      </c>
      <c r="Q12" s="2">
        <f t="shared" ref="Q12" si="17">IF(P12=0, 0, IFERROR(M12 - M13, 0))</f>
        <v>15.200000000000001</v>
      </c>
      <c r="R12" s="2">
        <f t="shared" ref="R12" si="18">IF(P12=0, 0, IFERROR(J12 - M13, 0))</f>
        <v>19.5</v>
      </c>
      <c r="S12" s="2">
        <f t="shared" ref="S12" si="19">IF(P12=0, 0, IFERROR(M12 - J13, 0))</f>
        <v>13.8</v>
      </c>
    </row>
    <row r="13" spans="1:19" x14ac:dyDescent="0.2">
      <c r="A13" s="3">
        <v>45491</v>
      </c>
      <c r="B13" s="2" t="s">
        <v>22</v>
      </c>
      <c r="C13" s="3">
        <v>45492</v>
      </c>
      <c r="D13" s="2">
        <v>1792.95</v>
      </c>
      <c r="E13" s="2">
        <v>1640</v>
      </c>
      <c r="F13" s="2">
        <v>1640</v>
      </c>
      <c r="G13" s="2" t="s">
        <v>23</v>
      </c>
      <c r="H13" s="2" t="s">
        <v>24</v>
      </c>
      <c r="I13" s="3">
        <v>45533</v>
      </c>
      <c r="J13" s="2">
        <v>12.8</v>
      </c>
      <c r="K13" s="2">
        <v>12.8</v>
      </c>
      <c r="L13" s="2">
        <v>6</v>
      </c>
      <c r="M13" s="2">
        <v>11.4</v>
      </c>
      <c r="N13" s="2">
        <v>390</v>
      </c>
      <c r="O13" s="2">
        <v>72800</v>
      </c>
    </row>
    <row r="14" spans="1:19" x14ac:dyDescent="0.2">
      <c r="A14" s="3">
        <v>45401</v>
      </c>
      <c r="B14" s="2" t="s">
        <v>19</v>
      </c>
      <c r="C14" s="3">
        <v>45400</v>
      </c>
      <c r="D14" s="2">
        <v>1419.25</v>
      </c>
      <c r="E14" s="2">
        <v>1490</v>
      </c>
      <c r="F14" s="2">
        <v>1500</v>
      </c>
      <c r="G14" s="2" t="s">
        <v>20</v>
      </c>
      <c r="H14" s="2" t="s">
        <v>21</v>
      </c>
      <c r="I14" s="3">
        <v>45442</v>
      </c>
      <c r="J14" s="2">
        <v>35.1</v>
      </c>
      <c r="K14" s="2">
        <v>40.9</v>
      </c>
      <c r="L14" s="2">
        <v>33.549999999999997</v>
      </c>
      <c r="M14" s="2">
        <v>36.35</v>
      </c>
      <c r="N14" s="2">
        <v>4844</v>
      </c>
      <c r="O14" s="2">
        <v>1041600</v>
      </c>
      <c r="P14" s="2">
        <f t="shared" ref="P14" si="20">IFERROR(J14-J15,0)</f>
        <v>15.100000000000001</v>
      </c>
      <c r="Q14" s="2">
        <f t="shared" ref="Q14" si="21">IF(P14=0, 0, IFERROR(M14 - M15, 0))</f>
        <v>17.450000000000003</v>
      </c>
      <c r="R14" s="2">
        <f t="shared" ref="R14" si="22">IF(P14=0, 0, IFERROR(J14 - M15, 0))</f>
        <v>16.200000000000003</v>
      </c>
      <c r="S14" s="2">
        <f t="shared" ref="S14" si="23">IF(P14=0, 0, IFERROR(M14 - J15, 0))</f>
        <v>16.350000000000001</v>
      </c>
    </row>
    <row r="15" spans="1:19" x14ac:dyDescent="0.2">
      <c r="A15" s="3">
        <v>45401</v>
      </c>
      <c r="B15" s="2" t="s">
        <v>22</v>
      </c>
      <c r="C15" s="3">
        <v>45404</v>
      </c>
      <c r="D15" s="2">
        <v>1432.75</v>
      </c>
      <c r="E15" s="2">
        <v>1490</v>
      </c>
      <c r="F15" s="2">
        <v>1500</v>
      </c>
      <c r="G15" s="2" t="s">
        <v>20</v>
      </c>
      <c r="H15" s="2" t="s">
        <v>21</v>
      </c>
      <c r="I15" s="3">
        <v>45442</v>
      </c>
      <c r="J15" s="2">
        <v>20</v>
      </c>
      <c r="K15" s="2">
        <v>20.9</v>
      </c>
      <c r="L15" s="2">
        <v>15.8</v>
      </c>
      <c r="M15" s="2">
        <v>18.899999999999999</v>
      </c>
      <c r="N15" s="2">
        <v>4648</v>
      </c>
      <c r="O15" s="2">
        <v>1354000</v>
      </c>
    </row>
    <row r="16" spans="1:19" x14ac:dyDescent="0.2">
      <c r="A16" s="3">
        <v>45401</v>
      </c>
      <c r="B16" s="2" t="s">
        <v>19</v>
      </c>
      <c r="C16" s="3">
        <v>45400</v>
      </c>
      <c r="D16" s="2">
        <v>1419.25</v>
      </c>
      <c r="E16" s="2">
        <v>1348</v>
      </c>
      <c r="F16" s="2">
        <v>1340</v>
      </c>
      <c r="G16" s="2" t="s">
        <v>23</v>
      </c>
      <c r="H16" s="2" t="s">
        <v>24</v>
      </c>
      <c r="I16" s="3">
        <v>45442</v>
      </c>
      <c r="J16" s="2">
        <v>28.5</v>
      </c>
      <c r="K16" s="2">
        <v>28.5</v>
      </c>
      <c r="L16" s="2">
        <v>18.350000000000001</v>
      </c>
      <c r="M16" s="2">
        <v>26.45</v>
      </c>
      <c r="N16" s="2">
        <v>350</v>
      </c>
      <c r="O16" s="2">
        <v>89200</v>
      </c>
      <c r="P16" s="2">
        <f t="shared" ref="P16" si="24">IFERROR(J16-J17,0)</f>
        <v>15.05</v>
      </c>
      <c r="Q16" s="2">
        <f t="shared" ref="Q16" si="25">IF(P16=0, 0, IFERROR(M16 - M17, 0))</f>
        <v>18.649999999999999</v>
      </c>
      <c r="R16" s="2">
        <f t="shared" ref="R16" si="26">IF(P16=0, 0, IFERROR(J16 - M17, 0))</f>
        <v>20.7</v>
      </c>
      <c r="S16" s="2">
        <f t="shared" ref="S16" si="27">IF(P16=0, 0, IFERROR(M16 - J17, 0))</f>
        <v>13</v>
      </c>
    </row>
    <row r="17" spans="1:19" x14ac:dyDescent="0.2">
      <c r="A17" s="3">
        <v>45401</v>
      </c>
      <c r="B17" s="2" t="s">
        <v>22</v>
      </c>
      <c r="C17" s="3">
        <v>45404</v>
      </c>
      <c r="D17" s="2">
        <v>1432.75</v>
      </c>
      <c r="E17" s="2">
        <v>1348</v>
      </c>
      <c r="F17" s="2">
        <v>1340</v>
      </c>
      <c r="G17" s="2" t="s">
        <v>23</v>
      </c>
      <c r="H17" s="2" t="s">
        <v>24</v>
      </c>
      <c r="I17" s="3">
        <v>45442</v>
      </c>
      <c r="J17" s="2">
        <v>13.45</v>
      </c>
      <c r="K17" s="2">
        <v>14.8</v>
      </c>
      <c r="L17" s="2">
        <v>7.15</v>
      </c>
      <c r="M17" s="2">
        <v>7.8</v>
      </c>
      <c r="N17" s="2">
        <v>679</v>
      </c>
      <c r="O17" s="2">
        <v>158400</v>
      </c>
    </row>
    <row r="18" spans="1:19" x14ac:dyDescent="0.2">
      <c r="A18" s="3">
        <v>45302</v>
      </c>
      <c r="B18" s="2" t="s">
        <v>19</v>
      </c>
      <c r="C18" s="3">
        <v>45300</v>
      </c>
      <c r="D18" s="2">
        <v>1529.3</v>
      </c>
      <c r="E18" s="2">
        <v>1606</v>
      </c>
      <c r="F18" s="2">
        <v>1610</v>
      </c>
      <c r="G18" s="2" t="s">
        <v>20</v>
      </c>
      <c r="H18" s="2" t="s">
        <v>21</v>
      </c>
      <c r="I18" s="3">
        <v>45316</v>
      </c>
      <c r="J18" s="2">
        <v>24</v>
      </c>
      <c r="K18" s="2">
        <v>27.45</v>
      </c>
      <c r="L18" s="2">
        <v>19.5</v>
      </c>
      <c r="M18" s="2">
        <v>20.6</v>
      </c>
      <c r="N18" s="2">
        <v>1070</v>
      </c>
      <c r="O18" s="2">
        <v>103600</v>
      </c>
      <c r="P18" s="2">
        <f t="shared" ref="P18" si="28">IFERROR(J18-J19,0)</f>
        <v>-18.299999999999997</v>
      </c>
      <c r="Q18" s="2">
        <f t="shared" ref="Q18" si="29">IF(P18=0, 0, IFERROR(M18 - M19, 0))</f>
        <v>-31.15</v>
      </c>
      <c r="R18" s="2">
        <f t="shared" ref="R18" si="30">IF(P18=0, 0, IFERROR(J18 - M19, 0))</f>
        <v>-27.75</v>
      </c>
      <c r="S18" s="2">
        <f t="shared" ref="S18" si="31">IF(P18=0, 0, IFERROR(M18 - J19, 0))</f>
        <v>-21.699999999999996</v>
      </c>
    </row>
    <row r="19" spans="1:19" x14ac:dyDescent="0.2">
      <c r="A19" s="3">
        <v>45302</v>
      </c>
      <c r="B19" s="2" t="s">
        <v>22</v>
      </c>
      <c r="C19" s="3">
        <v>45306</v>
      </c>
      <c r="D19" s="2">
        <v>1652.1</v>
      </c>
      <c r="E19" s="2">
        <v>1606</v>
      </c>
      <c r="F19" s="2">
        <v>1610</v>
      </c>
      <c r="G19" s="2" t="s">
        <v>20</v>
      </c>
      <c r="H19" s="2" t="s">
        <v>21</v>
      </c>
      <c r="I19" s="3">
        <v>45316</v>
      </c>
      <c r="J19" s="2">
        <v>42.3</v>
      </c>
      <c r="K19" s="2">
        <v>63.5</v>
      </c>
      <c r="L19" s="2">
        <v>37</v>
      </c>
      <c r="M19" s="2">
        <v>51.75</v>
      </c>
      <c r="N19" s="2">
        <v>3330</v>
      </c>
      <c r="O19" s="2">
        <v>317200</v>
      </c>
    </row>
    <row r="20" spans="1:19" x14ac:dyDescent="0.2">
      <c r="A20" s="3">
        <v>45302</v>
      </c>
      <c r="B20" s="2" t="s">
        <v>19</v>
      </c>
      <c r="C20" s="3">
        <v>45300</v>
      </c>
      <c r="D20" s="2">
        <v>1529.3</v>
      </c>
      <c r="E20" s="2">
        <v>1453</v>
      </c>
      <c r="F20" s="2">
        <v>1450</v>
      </c>
      <c r="G20" s="2" t="s">
        <v>23</v>
      </c>
      <c r="H20" s="2" t="s">
        <v>24</v>
      </c>
      <c r="I20" s="3">
        <v>45316</v>
      </c>
      <c r="J20" s="2">
        <v>14.05</v>
      </c>
      <c r="K20" s="2">
        <v>16.899999999999999</v>
      </c>
      <c r="L20" s="2">
        <v>11.45</v>
      </c>
      <c r="M20" s="2">
        <v>16.2</v>
      </c>
      <c r="N20" s="2">
        <v>1979</v>
      </c>
      <c r="O20" s="2">
        <v>860000</v>
      </c>
      <c r="P20" s="2">
        <f t="shared" ref="P20" si="32">IFERROR(J20-J21,0)</f>
        <v>11.5</v>
      </c>
      <c r="Q20" s="2">
        <f t="shared" ref="Q20" si="33">IF(P20=0, 0, IFERROR(M20 - M21, 0))</f>
        <v>14.75</v>
      </c>
      <c r="R20" s="2">
        <f t="shared" ref="R20" si="34">IF(P20=0, 0, IFERROR(J20 - M21, 0))</f>
        <v>12.600000000000001</v>
      </c>
      <c r="S20" s="2">
        <f t="shared" ref="S20" si="35">IF(P20=0, 0, IFERROR(M20 - J21, 0))</f>
        <v>13.649999999999999</v>
      </c>
    </row>
    <row r="21" spans="1:19" x14ac:dyDescent="0.2">
      <c r="A21" s="3">
        <v>45302</v>
      </c>
      <c r="B21" s="2" t="s">
        <v>22</v>
      </c>
      <c r="C21" s="3">
        <v>45306</v>
      </c>
      <c r="D21" s="2">
        <v>1652.1</v>
      </c>
      <c r="E21" s="2">
        <v>1453</v>
      </c>
      <c r="F21" s="2">
        <v>1450</v>
      </c>
      <c r="G21" s="2" t="s">
        <v>23</v>
      </c>
      <c r="H21" s="2" t="s">
        <v>24</v>
      </c>
      <c r="I21" s="3">
        <v>45316</v>
      </c>
      <c r="J21" s="2">
        <v>2.5499999999999998</v>
      </c>
      <c r="K21" s="2">
        <v>2.5499999999999998</v>
      </c>
      <c r="L21" s="2">
        <v>1.1000000000000001</v>
      </c>
      <c r="M21" s="2">
        <v>1.45</v>
      </c>
      <c r="N21" s="2">
        <v>3125</v>
      </c>
      <c r="O21" s="2">
        <v>2590000</v>
      </c>
    </row>
    <row r="22" spans="1:19" x14ac:dyDescent="0.2">
      <c r="A22" s="3">
        <v>45211</v>
      </c>
      <c r="B22" s="2" t="s">
        <v>19</v>
      </c>
      <c r="C22" s="3">
        <v>45209</v>
      </c>
      <c r="D22" s="2">
        <v>1495.15</v>
      </c>
      <c r="E22" s="2">
        <v>1570</v>
      </c>
      <c r="F22" s="2">
        <v>1570</v>
      </c>
      <c r="G22" s="2" t="s">
        <v>20</v>
      </c>
      <c r="H22" s="2" t="s">
        <v>21</v>
      </c>
      <c r="I22" s="3">
        <v>45225</v>
      </c>
      <c r="J22" s="2">
        <v>6.95</v>
      </c>
      <c r="K22" s="2">
        <v>11.65</v>
      </c>
      <c r="L22" s="2">
        <v>6.15</v>
      </c>
      <c r="M22" s="2">
        <v>11.25</v>
      </c>
      <c r="N22" s="2">
        <v>1382</v>
      </c>
      <c r="O22" s="2">
        <v>121600</v>
      </c>
      <c r="P22" s="2">
        <f t="shared" ref="P22" si="36">IFERROR(J22-J23,0)</f>
        <v>5.45</v>
      </c>
      <c r="Q22" s="2">
        <f t="shared" ref="Q22" si="37">IF(P22=0, 0, IFERROR(M22 - M23, 0))</f>
        <v>10.199999999999999</v>
      </c>
      <c r="R22" s="2">
        <f t="shared" ref="R22" si="38">IF(P22=0, 0, IFERROR(J22 - M23, 0))</f>
        <v>5.9</v>
      </c>
      <c r="S22" s="2">
        <f t="shared" ref="S22" si="39">IF(P22=0, 0, IFERROR(M22 - J23, 0))</f>
        <v>9.75</v>
      </c>
    </row>
    <row r="23" spans="1:19" x14ac:dyDescent="0.2">
      <c r="A23" s="3">
        <v>45211</v>
      </c>
      <c r="B23" s="2" t="s">
        <v>22</v>
      </c>
      <c r="C23" s="3">
        <v>45212</v>
      </c>
      <c r="D23" s="2">
        <v>1431.15</v>
      </c>
      <c r="E23" s="2">
        <v>1570</v>
      </c>
      <c r="F23" s="2">
        <v>1570</v>
      </c>
      <c r="G23" s="2" t="s">
        <v>20</v>
      </c>
      <c r="H23" s="2" t="s">
        <v>21</v>
      </c>
      <c r="I23" s="3">
        <v>45225</v>
      </c>
      <c r="J23" s="2">
        <v>1.5</v>
      </c>
      <c r="K23" s="2">
        <v>2</v>
      </c>
      <c r="L23" s="2">
        <v>0.5</v>
      </c>
      <c r="M23" s="2">
        <v>1.05</v>
      </c>
      <c r="N23" s="2">
        <v>1915</v>
      </c>
      <c r="O23" s="2">
        <v>203600</v>
      </c>
    </row>
    <row r="24" spans="1:19" x14ac:dyDescent="0.2">
      <c r="A24" s="3">
        <v>45211</v>
      </c>
      <c r="B24" s="2" t="s">
        <v>19</v>
      </c>
      <c r="C24" s="3">
        <v>45209</v>
      </c>
      <c r="D24" s="2">
        <v>1495.15</v>
      </c>
      <c r="E24" s="2">
        <v>1420</v>
      </c>
      <c r="F24" s="2">
        <v>1420</v>
      </c>
      <c r="G24" s="2" t="s">
        <v>23</v>
      </c>
      <c r="H24" s="2" t="s">
        <v>24</v>
      </c>
      <c r="I24" s="3">
        <v>45225</v>
      </c>
      <c r="J24" s="2">
        <v>15.85</v>
      </c>
      <c r="K24" s="2">
        <v>20.2</v>
      </c>
      <c r="L24" s="2">
        <v>11.4</v>
      </c>
      <c r="M24" s="2">
        <v>12</v>
      </c>
      <c r="N24" s="2">
        <v>1650</v>
      </c>
      <c r="O24" s="2">
        <v>302400</v>
      </c>
      <c r="P24" s="2">
        <f t="shared" ref="P24" si="40">IFERROR(J24-J25,0)</f>
        <v>-18.949999999999996</v>
      </c>
      <c r="Q24" s="2">
        <f t="shared" ref="Q24" si="41">IF(P24=0, 0, IFERROR(M24 - M25, 0))</f>
        <v>-10.050000000000001</v>
      </c>
      <c r="R24" s="2">
        <f t="shared" ref="R24" si="42">IF(P24=0, 0, IFERROR(J24 - M25, 0))</f>
        <v>-6.2000000000000011</v>
      </c>
      <c r="S24" s="2">
        <f t="shared" ref="S24" si="43">IF(P24=0, 0, IFERROR(M24 - J25, 0))</f>
        <v>-22.799999999999997</v>
      </c>
    </row>
    <row r="25" spans="1:19" x14ac:dyDescent="0.2">
      <c r="A25" s="3">
        <v>45211</v>
      </c>
      <c r="B25" s="2" t="s">
        <v>22</v>
      </c>
      <c r="C25" s="3">
        <v>45212</v>
      </c>
      <c r="D25" s="2">
        <v>1431.15</v>
      </c>
      <c r="E25" s="2">
        <v>1420</v>
      </c>
      <c r="F25" s="2">
        <v>1420</v>
      </c>
      <c r="G25" s="2" t="s">
        <v>23</v>
      </c>
      <c r="H25" s="2" t="s">
        <v>24</v>
      </c>
      <c r="I25" s="3">
        <v>45225</v>
      </c>
      <c r="J25" s="2">
        <v>34.799999999999997</v>
      </c>
      <c r="K25" s="2">
        <v>41.15</v>
      </c>
      <c r="L25" s="2">
        <v>20.5</v>
      </c>
      <c r="M25" s="2">
        <v>22.05</v>
      </c>
      <c r="N25" s="2">
        <v>17738</v>
      </c>
      <c r="O25" s="2">
        <v>880800</v>
      </c>
    </row>
    <row r="26" spans="1:19" x14ac:dyDescent="0.2">
      <c r="A26" s="3">
        <v>45127</v>
      </c>
      <c r="B26" s="2" t="s">
        <v>19</v>
      </c>
      <c r="C26" s="3">
        <v>45126</v>
      </c>
      <c r="D26" s="2">
        <v>1474.95</v>
      </c>
      <c r="E26" s="2">
        <v>1549</v>
      </c>
      <c r="F26" s="2">
        <v>1550</v>
      </c>
      <c r="G26" s="2" t="s">
        <v>20</v>
      </c>
      <c r="H26" s="2" t="s">
        <v>21</v>
      </c>
      <c r="I26" s="3">
        <v>45169</v>
      </c>
      <c r="J26" s="2">
        <v>31.95</v>
      </c>
      <c r="K26" s="2">
        <v>35</v>
      </c>
      <c r="L26" s="2">
        <v>22.25</v>
      </c>
      <c r="M26" s="2">
        <v>26.35</v>
      </c>
      <c r="N26" s="2">
        <v>833</v>
      </c>
      <c r="O26" s="2">
        <v>138000</v>
      </c>
      <c r="P26" s="2">
        <f t="shared" ref="P26" si="44">IFERROR(J26-J27,0)</f>
        <v>27.6</v>
      </c>
      <c r="Q26" s="2">
        <f t="shared" ref="Q26" si="45">IF(P26=0, 0, IFERROR(M26 - M27, 0))</f>
        <v>22.8</v>
      </c>
      <c r="R26" s="2">
        <f t="shared" ref="R26" si="46">IF(P26=0, 0, IFERROR(J26 - M27, 0))</f>
        <v>28.4</v>
      </c>
      <c r="S26" s="2">
        <f t="shared" ref="S26" si="47">IF(P26=0, 0, IFERROR(M26 - J27, 0))</f>
        <v>22</v>
      </c>
    </row>
    <row r="27" spans="1:19" x14ac:dyDescent="0.2">
      <c r="A27" s="3">
        <v>45127</v>
      </c>
      <c r="B27" s="2" t="s">
        <v>22</v>
      </c>
      <c r="C27" s="3">
        <v>45131</v>
      </c>
      <c r="D27" s="2">
        <v>1336.6</v>
      </c>
      <c r="E27" s="2">
        <v>1549</v>
      </c>
      <c r="F27" s="2">
        <v>1550</v>
      </c>
      <c r="G27" s="2" t="s">
        <v>20</v>
      </c>
      <c r="H27" s="2" t="s">
        <v>21</v>
      </c>
      <c r="I27" s="3">
        <v>45169</v>
      </c>
      <c r="J27" s="2">
        <v>4.3499999999999996</v>
      </c>
      <c r="K27" s="2">
        <v>4.3499999999999996</v>
      </c>
      <c r="L27" s="2">
        <v>3.4</v>
      </c>
      <c r="M27" s="2">
        <v>3.55</v>
      </c>
      <c r="N27" s="2">
        <v>442</v>
      </c>
      <c r="O27" s="2">
        <v>238400</v>
      </c>
    </row>
    <row r="28" spans="1:19" x14ac:dyDescent="0.2">
      <c r="A28" s="3">
        <v>45127</v>
      </c>
      <c r="B28" s="2" t="s">
        <v>19</v>
      </c>
      <c r="C28" s="3">
        <v>45126</v>
      </c>
      <c r="D28" s="2">
        <v>1474.95</v>
      </c>
      <c r="E28" s="2">
        <v>1401</v>
      </c>
      <c r="F28" s="2">
        <v>1400</v>
      </c>
      <c r="G28" s="2" t="s">
        <v>23</v>
      </c>
      <c r="H28" s="2" t="s">
        <v>24</v>
      </c>
      <c r="I28" s="3">
        <v>45169</v>
      </c>
      <c r="J28" s="2">
        <v>18.350000000000001</v>
      </c>
      <c r="K28" s="2">
        <v>20.6</v>
      </c>
      <c r="L28" s="2">
        <v>13.85</v>
      </c>
      <c r="M28" s="2">
        <v>18.45</v>
      </c>
      <c r="N28" s="2">
        <v>1096</v>
      </c>
      <c r="O28" s="2">
        <v>320000</v>
      </c>
      <c r="P28" s="2">
        <f t="shared" ref="P28" si="48">IFERROR(J28-J29,0)</f>
        <v>-49.65</v>
      </c>
      <c r="Q28" s="2">
        <f t="shared" ref="Q28" si="49">IF(P28=0, 0, IFERROR(M28 - M29, 0))</f>
        <v>-49.3</v>
      </c>
      <c r="R28" s="2">
        <f t="shared" ref="R28" si="50">IF(P28=0, 0, IFERROR(J28 - M29, 0))</f>
        <v>-49.4</v>
      </c>
      <c r="S28" s="2">
        <f t="shared" ref="S28" si="51">IF(P28=0, 0, IFERROR(M28 - J29, 0))</f>
        <v>-49.55</v>
      </c>
    </row>
    <row r="29" spans="1:19" x14ac:dyDescent="0.2">
      <c r="A29" s="3">
        <v>45127</v>
      </c>
      <c r="B29" s="2" t="s">
        <v>22</v>
      </c>
      <c r="C29" s="3">
        <v>45131</v>
      </c>
      <c r="D29" s="2">
        <v>1336.6</v>
      </c>
      <c r="E29" s="2">
        <v>1401</v>
      </c>
      <c r="F29" s="2">
        <v>1400</v>
      </c>
      <c r="G29" s="2" t="s">
        <v>23</v>
      </c>
      <c r="H29" s="2" t="s">
        <v>24</v>
      </c>
      <c r="I29" s="3">
        <v>45169</v>
      </c>
      <c r="J29" s="2">
        <v>68</v>
      </c>
      <c r="K29" s="2">
        <v>70.55</v>
      </c>
      <c r="L29" s="2">
        <v>63.9</v>
      </c>
      <c r="M29" s="2">
        <v>67.75</v>
      </c>
      <c r="N29" s="2">
        <v>853</v>
      </c>
      <c r="O29" s="2">
        <v>824000</v>
      </c>
    </row>
    <row r="30" spans="1:19" x14ac:dyDescent="0.2">
      <c r="A30" s="3">
        <v>45029</v>
      </c>
      <c r="B30" s="2" t="s">
        <v>19</v>
      </c>
      <c r="C30" s="3">
        <v>45028</v>
      </c>
      <c r="D30" s="2">
        <v>1428.3</v>
      </c>
      <c r="E30" s="2">
        <v>1500</v>
      </c>
      <c r="F30" s="2">
        <v>1500</v>
      </c>
      <c r="G30" s="2" t="s">
        <v>20</v>
      </c>
      <c r="H30" s="2" t="s">
        <v>21</v>
      </c>
      <c r="I30" s="3">
        <v>45043</v>
      </c>
      <c r="J30" s="2">
        <v>7.9</v>
      </c>
      <c r="K30" s="2">
        <v>9.75</v>
      </c>
      <c r="L30" s="2">
        <v>6</v>
      </c>
      <c r="M30" s="2">
        <v>9.4</v>
      </c>
      <c r="N30" s="2">
        <v>8008</v>
      </c>
      <c r="O30" s="2">
        <v>2874400</v>
      </c>
      <c r="P30" s="2">
        <f t="shared" ref="P30" si="52">IFERROR(J30-J31,0)</f>
        <v>6.1000000000000005</v>
      </c>
      <c r="Q30" s="2">
        <f t="shared" ref="Q30" si="53">IF(P30=0, 0, IFERROR(M30 - M31, 0))</f>
        <v>8.4500000000000011</v>
      </c>
      <c r="R30" s="2">
        <f t="shared" ref="R30" si="54">IF(P30=0, 0, IFERROR(J30 - M31, 0))</f>
        <v>6.95</v>
      </c>
      <c r="S30" s="2">
        <f t="shared" ref="S30" si="55">IF(P30=0, 0, IFERROR(M30 - J31, 0))</f>
        <v>7.6000000000000005</v>
      </c>
    </row>
    <row r="31" spans="1:19" x14ac:dyDescent="0.2">
      <c r="A31" s="3">
        <v>45029</v>
      </c>
      <c r="B31" s="2" t="s">
        <v>22</v>
      </c>
      <c r="C31" s="3">
        <v>45033</v>
      </c>
      <c r="D31" s="2">
        <v>1258.3</v>
      </c>
      <c r="E31" s="2">
        <v>1500</v>
      </c>
      <c r="F31" s="2">
        <v>1500</v>
      </c>
      <c r="G31" s="2" t="s">
        <v>20</v>
      </c>
      <c r="H31" s="2" t="s">
        <v>21</v>
      </c>
      <c r="I31" s="3">
        <v>45043</v>
      </c>
      <c r="J31" s="2">
        <v>1.8</v>
      </c>
      <c r="K31" s="2">
        <v>1.9</v>
      </c>
      <c r="L31" s="2">
        <v>0.6</v>
      </c>
      <c r="M31" s="2">
        <v>0.95</v>
      </c>
      <c r="N31" s="2">
        <v>22014</v>
      </c>
      <c r="O31" s="2">
        <v>3220000</v>
      </c>
    </row>
    <row r="32" spans="1:19" x14ac:dyDescent="0.2">
      <c r="A32" s="3">
        <v>45029</v>
      </c>
      <c r="B32" s="2" t="s">
        <v>19</v>
      </c>
      <c r="C32" s="3">
        <v>45028</v>
      </c>
      <c r="D32" s="2">
        <v>1428.3</v>
      </c>
      <c r="E32" s="2">
        <v>1357</v>
      </c>
      <c r="F32" s="2">
        <v>1360</v>
      </c>
      <c r="G32" s="2" t="s">
        <v>23</v>
      </c>
      <c r="H32" s="2" t="s">
        <v>24</v>
      </c>
      <c r="I32" s="3">
        <v>45043</v>
      </c>
      <c r="J32" s="2">
        <v>13.55</v>
      </c>
      <c r="K32" s="2">
        <v>15.45</v>
      </c>
      <c r="L32" s="2">
        <v>8.1999999999999993</v>
      </c>
      <c r="M32" s="2">
        <v>9.25</v>
      </c>
      <c r="N32" s="2">
        <v>3439</v>
      </c>
      <c r="O32" s="2">
        <v>764000</v>
      </c>
      <c r="P32" s="2">
        <f t="shared" ref="P32" si="56">IFERROR(J32-J33,0)</f>
        <v>-81.45</v>
      </c>
      <c r="Q32" s="2">
        <f t="shared" ref="Q32" si="57">IF(P32=0, 0, IFERROR(M32 - M33, 0))</f>
        <v>-91.75</v>
      </c>
      <c r="R32" s="2">
        <f t="shared" ref="R32" si="58">IF(P32=0, 0, IFERROR(J32 - M33, 0))</f>
        <v>-87.45</v>
      </c>
      <c r="S32" s="2">
        <f t="shared" ref="S32" si="59">IF(P32=0, 0, IFERROR(M32 - J33, 0))</f>
        <v>-85.75</v>
      </c>
    </row>
    <row r="33" spans="1:19" x14ac:dyDescent="0.2">
      <c r="A33" s="3">
        <v>45029</v>
      </c>
      <c r="B33" s="2" t="s">
        <v>22</v>
      </c>
      <c r="C33" s="3">
        <v>45033</v>
      </c>
      <c r="D33" s="2">
        <v>1258.3</v>
      </c>
      <c r="E33" s="2">
        <v>1357</v>
      </c>
      <c r="F33" s="2">
        <v>1360</v>
      </c>
      <c r="G33" s="2" t="s">
        <v>23</v>
      </c>
      <c r="H33" s="2" t="s">
        <v>24</v>
      </c>
      <c r="I33" s="3">
        <v>45043</v>
      </c>
      <c r="J33" s="2">
        <v>95</v>
      </c>
      <c r="K33" s="2">
        <v>141</v>
      </c>
      <c r="L33" s="2">
        <v>95</v>
      </c>
      <c r="M33" s="2">
        <v>101</v>
      </c>
      <c r="N33" s="2">
        <v>6424</v>
      </c>
      <c r="O33" s="2">
        <v>945600</v>
      </c>
    </row>
    <row r="34" spans="1:19" x14ac:dyDescent="0.2">
      <c r="A34" s="3">
        <v>44938</v>
      </c>
      <c r="B34" s="2" t="s">
        <v>19</v>
      </c>
      <c r="C34" s="3">
        <v>44937</v>
      </c>
      <c r="D34" s="2">
        <v>1471.25</v>
      </c>
      <c r="E34" s="2">
        <v>1545</v>
      </c>
      <c r="F34" s="2">
        <v>1560</v>
      </c>
      <c r="G34" s="2" t="s">
        <v>20</v>
      </c>
      <c r="H34" s="2" t="s">
        <v>21</v>
      </c>
      <c r="I34" s="3">
        <v>44951</v>
      </c>
      <c r="J34" s="2">
        <v>8.85</v>
      </c>
      <c r="K34" s="2">
        <v>12.75</v>
      </c>
      <c r="L34" s="2">
        <v>8</v>
      </c>
      <c r="M34" s="2">
        <v>9</v>
      </c>
      <c r="N34" s="2">
        <v>3870</v>
      </c>
      <c r="O34" s="2">
        <v>1707200</v>
      </c>
      <c r="P34" s="2">
        <f t="shared" ref="P34" si="60">IFERROR(J34-J35,0)</f>
        <v>-1</v>
      </c>
      <c r="Q34" s="2">
        <f t="shared" ref="Q34" si="61">IF(P34=0, 0, IFERROR(M34 - M35, 0))</f>
        <v>-0.15000000000000036</v>
      </c>
      <c r="R34" s="2">
        <f t="shared" ref="R34" si="62">IF(P34=0, 0, IFERROR(J34 - M35, 0))</f>
        <v>-0.30000000000000071</v>
      </c>
      <c r="S34" s="2">
        <f t="shared" ref="S34" si="63">IF(P34=0, 0, IFERROR(M34 - J35, 0))</f>
        <v>-0.84999999999999964</v>
      </c>
    </row>
    <row r="35" spans="1:19" x14ac:dyDescent="0.2">
      <c r="A35" s="3">
        <v>44938</v>
      </c>
      <c r="B35" s="2" t="s">
        <v>22</v>
      </c>
      <c r="C35" s="3">
        <v>44944</v>
      </c>
      <c r="D35" s="2">
        <v>1545.4</v>
      </c>
      <c r="E35" s="2">
        <v>1545</v>
      </c>
      <c r="F35" s="2">
        <v>1560</v>
      </c>
      <c r="G35" s="2" t="s">
        <v>20</v>
      </c>
      <c r="H35" s="2" t="s">
        <v>21</v>
      </c>
      <c r="I35" s="3">
        <v>44951</v>
      </c>
      <c r="J35" s="2">
        <v>9.85</v>
      </c>
      <c r="K35" s="2">
        <v>11.85</v>
      </c>
      <c r="L35" s="2">
        <v>8.1999999999999993</v>
      </c>
      <c r="M35" s="2">
        <v>9.15</v>
      </c>
      <c r="N35" s="2">
        <v>12215</v>
      </c>
      <c r="O35" s="2">
        <v>1587600</v>
      </c>
    </row>
    <row r="36" spans="1:19" x14ac:dyDescent="0.2">
      <c r="A36" s="3">
        <v>44938</v>
      </c>
      <c r="B36" s="2" t="s">
        <v>19</v>
      </c>
      <c r="C36" s="3">
        <v>44937</v>
      </c>
      <c r="D36" s="2">
        <v>1471.25</v>
      </c>
      <c r="E36" s="2">
        <v>1398</v>
      </c>
      <c r="F36" s="2">
        <v>1400</v>
      </c>
      <c r="G36" s="2" t="s">
        <v>23</v>
      </c>
      <c r="H36" s="2" t="s">
        <v>24</v>
      </c>
      <c r="I36" s="3">
        <v>44951</v>
      </c>
      <c r="J36" s="2">
        <v>8.9499999999999993</v>
      </c>
      <c r="K36" s="2">
        <v>9.4499999999999993</v>
      </c>
      <c r="L36" s="2">
        <v>5.2</v>
      </c>
      <c r="M36" s="2">
        <v>8.5500000000000007</v>
      </c>
      <c r="N36" s="2">
        <v>2982</v>
      </c>
      <c r="O36" s="2">
        <v>1334000</v>
      </c>
      <c r="P36" s="2">
        <f t="shared" ref="P36" si="64">IFERROR(J36-J37,0)</f>
        <v>8.5499999999999989</v>
      </c>
      <c r="Q36" s="2">
        <f t="shared" ref="Q36" si="65">IF(P36=0, 0, IFERROR(M36 - M37, 0))</f>
        <v>8.1000000000000014</v>
      </c>
      <c r="R36" s="2">
        <f t="shared" ref="R36" si="66">IF(P36=0, 0, IFERROR(J36 - M37, 0))</f>
        <v>8.5</v>
      </c>
      <c r="S36" s="2">
        <f t="shared" ref="S36" si="67">IF(P36=0, 0, IFERROR(M36 - J37, 0))</f>
        <v>8.15</v>
      </c>
    </row>
    <row r="37" spans="1:19" x14ac:dyDescent="0.2">
      <c r="A37" s="3">
        <v>44938</v>
      </c>
      <c r="B37" s="2" t="s">
        <v>22</v>
      </c>
      <c r="C37" s="3">
        <v>44944</v>
      </c>
      <c r="D37" s="2">
        <v>1545.4</v>
      </c>
      <c r="E37" s="2">
        <v>1398</v>
      </c>
      <c r="F37" s="2">
        <v>1400</v>
      </c>
      <c r="G37" s="2" t="s">
        <v>23</v>
      </c>
      <c r="H37" s="2" t="s">
        <v>24</v>
      </c>
      <c r="I37" s="3">
        <v>44951</v>
      </c>
      <c r="J37" s="2">
        <v>0.4</v>
      </c>
      <c r="K37" s="2">
        <v>0.55000000000000004</v>
      </c>
      <c r="L37" s="2">
        <v>0.4</v>
      </c>
      <c r="M37" s="2">
        <v>0.45</v>
      </c>
      <c r="N37" s="2">
        <v>743</v>
      </c>
      <c r="O37" s="2">
        <v>966000</v>
      </c>
    </row>
    <row r="38" spans="1:19" x14ac:dyDescent="0.2">
      <c r="A38" s="3">
        <v>44847</v>
      </c>
      <c r="B38" s="2" t="s">
        <v>19</v>
      </c>
      <c r="C38" s="3">
        <v>44846</v>
      </c>
      <c r="D38" s="2">
        <v>1428.7</v>
      </c>
      <c r="E38" s="2">
        <v>1500</v>
      </c>
      <c r="F38" s="2">
        <v>1500</v>
      </c>
      <c r="G38" s="2" t="s">
        <v>20</v>
      </c>
      <c r="H38" s="2" t="s">
        <v>21</v>
      </c>
      <c r="I38" s="3">
        <v>44861</v>
      </c>
      <c r="J38" s="2">
        <v>17</v>
      </c>
      <c r="K38" s="2">
        <v>18</v>
      </c>
      <c r="L38" s="2">
        <v>12.9</v>
      </c>
      <c r="M38" s="2">
        <v>16.3</v>
      </c>
      <c r="N38" s="2">
        <v>14140</v>
      </c>
      <c r="O38" s="2">
        <v>4366200</v>
      </c>
      <c r="P38" s="2">
        <f t="shared" ref="P38" si="68">IFERROR(J38-J39,0)</f>
        <v>1</v>
      </c>
      <c r="Q38" s="2">
        <f t="shared" ref="Q38" si="69">IF(P38=0, 0, IFERROR(M38 - M39, 0))</f>
        <v>1.4500000000000011</v>
      </c>
      <c r="R38" s="2">
        <f t="shared" ref="R38" si="70">IF(P38=0, 0, IFERROR(J38 - M39, 0))</f>
        <v>2.1500000000000004</v>
      </c>
      <c r="S38" s="2">
        <f t="shared" ref="S38" si="71">IF(P38=0, 0, IFERROR(M38 - J39, 0))</f>
        <v>0.30000000000000071</v>
      </c>
    </row>
    <row r="39" spans="1:19" x14ac:dyDescent="0.2">
      <c r="A39" s="3">
        <v>44847</v>
      </c>
      <c r="B39" s="2" t="s">
        <v>22</v>
      </c>
      <c r="C39" s="3">
        <v>44851</v>
      </c>
      <c r="D39" s="2">
        <v>1489.95</v>
      </c>
      <c r="E39" s="2">
        <v>1500</v>
      </c>
      <c r="F39" s="2">
        <v>1500</v>
      </c>
      <c r="G39" s="2" t="s">
        <v>20</v>
      </c>
      <c r="H39" s="2" t="s">
        <v>21</v>
      </c>
      <c r="I39" s="3">
        <v>44861</v>
      </c>
      <c r="J39" s="2">
        <v>16</v>
      </c>
      <c r="K39" s="2">
        <v>17.55</v>
      </c>
      <c r="L39" s="2">
        <v>11.5</v>
      </c>
      <c r="M39" s="2">
        <v>14.85</v>
      </c>
      <c r="N39" s="2">
        <v>30006</v>
      </c>
      <c r="O39" s="2">
        <v>4606500</v>
      </c>
    </row>
    <row r="40" spans="1:19" x14ac:dyDescent="0.2">
      <c r="A40" s="3">
        <v>44847</v>
      </c>
      <c r="B40" s="2" t="s">
        <v>19</v>
      </c>
      <c r="C40" s="3">
        <v>44846</v>
      </c>
      <c r="D40" s="2">
        <v>1428.7</v>
      </c>
      <c r="E40" s="2">
        <v>1357</v>
      </c>
      <c r="F40" s="2">
        <v>1360</v>
      </c>
      <c r="G40" s="2" t="s">
        <v>23</v>
      </c>
      <c r="H40" s="2" t="s">
        <v>24</v>
      </c>
      <c r="I40" s="3">
        <v>44861</v>
      </c>
      <c r="J40" s="2">
        <v>20</v>
      </c>
      <c r="K40" s="2">
        <v>31.25</v>
      </c>
      <c r="L40" s="2">
        <v>18.850000000000001</v>
      </c>
      <c r="M40" s="2">
        <v>20.75</v>
      </c>
      <c r="N40" s="2">
        <v>3152</v>
      </c>
      <c r="O40" s="2">
        <v>600900</v>
      </c>
      <c r="P40" s="2">
        <f t="shared" ref="P40" si="72">IFERROR(J40-J41,0)</f>
        <v>15.9</v>
      </c>
      <c r="Q40" s="2">
        <f t="shared" ref="Q40" si="73">IF(P40=0, 0, IFERROR(M40 - M41, 0))</f>
        <v>18.5</v>
      </c>
      <c r="R40" s="2">
        <f t="shared" ref="R40" si="74">IF(P40=0, 0, IFERROR(J40 - M41, 0))</f>
        <v>17.75</v>
      </c>
      <c r="S40" s="2">
        <f t="shared" ref="S40" si="75">IF(P40=0, 0, IFERROR(M40 - J41, 0))</f>
        <v>16.649999999999999</v>
      </c>
    </row>
    <row r="41" spans="1:19" x14ac:dyDescent="0.2">
      <c r="A41" s="3">
        <v>44847</v>
      </c>
      <c r="B41" s="2" t="s">
        <v>22</v>
      </c>
      <c r="C41" s="3">
        <v>44851</v>
      </c>
      <c r="D41" s="2">
        <v>1489.95</v>
      </c>
      <c r="E41" s="2">
        <v>1357</v>
      </c>
      <c r="F41" s="2">
        <v>1360</v>
      </c>
      <c r="G41" s="2" t="s">
        <v>23</v>
      </c>
      <c r="H41" s="2" t="s">
        <v>24</v>
      </c>
      <c r="I41" s="3">
        <v>44861</v>
      </c>
      <c r="J41" s="2">
        <v>4.0999999999999996</v>
      </c>
      <c r="K41" s="2">
        <v>4.0999999999999996</v>
      </c>
      <c r="L41" s="2">
        <v>1.85</v>
      </c>
      <c r="M41" s="2">
        <v>2.25</v>
      </c>
      <c r="N41" s="2">
        <v>1509</v>
      </c>
      <c r="O41" s="2">
        <v>466200</v>
      </c>
    </row>
    <row r="42" spans="1:19" x14ac:dyDescent="0.2">
      <c r="A42" s="3">
        <v>44766</v>
      </c>
      <c r="B42" s="2" t="s">
        <v>19</v>
      </c>
      <c r="C42" s="3">
        <v>44764</v>
      </c>
      <c r="D42" s="2">
        <v>1506.3</v>
      </c>
      <c r="E42" s="2">
        <v>1582</v>
      </c>
      <c r="F42" s="2">
        <v>1600</v>
      </c>
      <c r="G42" s="2" t="s">
        <v>20</v>
      </c>
      <c r="H42" s="2" t="s">
        <v>21</v>
      </c>
      <c r="I42" s="3">
        <v>44798</v>
      </c>
      <c r="J42" s="2">
        <v>27.25</v>
      </c>
      <c r="K42" s="2">
        <v>27.25</v>
      </c>
      <c r="L42" s="2">
        <v>15.65</v>
      </c>
      <c r="M42" s="2">
        <v>18.25</v>
      </c>
      <c r="N42" s="2">
        <v>3269</v>
      </c>
      <c r="O42" s="2">
        <v>602700</v>
      </c>
      <c r="P42" s="2">
        <f t="shared" ref="P42" si="76">IFERROR(J42-J43,0)</f>
        <v>16.95</v>
      </c>
      <c r="Q42" s="2">
        <f t="shared" ref="Q42" si="77">IF(P42=0, 0, IFERROR(M42 - M43, 0))</f>
        <v>11.45</v>
      </c>
      <c r="R42" s="2">
        <f t="shared" ref="R42" si="78">IF(P42=0, 0, IFERROR(J42 - M43, 0))</f>
        <v>20.45</v>
      </c>
      <c r="S42" s="2">
        <f t="shared" ref="S42" si="79">IF(P42=0, 0, IFERROR(M42 - J43, 0))</f>
        <v>7.9499999999999993</v>
      </c>
    </row>
    <row r="43" spans="1:19" x14ac:dyDescent="0.2">
      <c r="A43" s="3">
        <v>44766</v>
      </c>
      <c r="B43" s="2" t="s">
        <v>22</v>
      </c>
      <c r="C43" s="3">
        <v>44768</v>
      </c>
      <c r="D43" s="2">
        <v>1451.15</v>
      </c>
      <c r="E43" s="2">
        <v>1582</v>
      </c>
      <c r="F43" s="2">
        <v>1600</v>
      </c>
      <c r="G43" s="2" t="s">
        <v>20</v>
      </c>
      <c r="H43" s="2" t="s">
        <v>21</v>
      </c>
      <c r="I43" s="3">
        <v>44798</v>
      </c>
      <c r="J43" s="2">
        <v>10.3</v>
      </c>
      <c r="K43" s="2">
        <v>13.8</v>
      </c>
      <c r="L43" s="2">
        <v>6.6</v>
      </c>
      <c r="M43" s="2">
        <v>6.8</v>
      </c>
      <c r="N43" s="2">
        <v>4454</v>
      </c>
      <c r="O43" s="2">
        <v>1203300</v>
      </c>
    </row>
    <row r="44" spans="1:19" x14ac:dyDescent="0.2">
      <c r="A44" s="3">
        <v>44766</v>
      </c>
      <c r="B44" s="2" t="s">
        <v>19</v>
      </c>
      <c r="C44" s="3">
        <v>44764</v>
      </c>
      <c r="D44" s="2">
        <v>1506.3</v>
      </c>
      <c r="E44" s="2">
        <v>1431</v>
      </c>
      <c r="F44" s="2">
        <v>1440</v>
      </c>
      <c r="G44" s="2" t="s">
        <v>23</v>
      </c>
      <c r="H44" s="2" t="s">
        <v>24</v>
      </c>
      <c r="I44" s="3">
        <v>44798</v>
      </c>
      <c r="J44" s="2">
        <v>18.350000000000001</v>
      </c>
      <c r="K44" s="2">
        <v>28.4</v>
      </c>
      <c r="L44" s="2">
        <v>17.55</v>
      </c>
      <c r="M44" s="2">
        <v>23.35</v>
      </c>
      <c r="N44" s="2">
        <v>502</v>
      </c>
      <c r="O44" s="2">
        <v>82800</v>
      </c>
      <c r="P44" s="2">
        <f t="shared" ref="P44" si="80">IFERROR(J44-J45,0)</f>
        <v>-1.6499999999999986</v>
      </c>
      <c r="Q44" s="2">
        <f t="shared" ref="Q44" si="81">IF(P44=0, 0, IFERROR(M44 - M45, 0))</f>
        <v>-13.350000000000001</v>
      </c>
      <c r="R44" s="2">
        <f t="shared" ref="R44" si="82">IF(P44=0, 0, IFERROR(J44 - M45, 0))</f>
        <v>-18.350000000000001</v>
      </c>
      <c r="S44" s="2">
        <f t="shared" ref="S44" si="83">IF(P44=0, 0, IFERROR(M44 - J45, 0))</f>
        <v>3.3500000000000014</v>
      </c>
    </row>
    <row r="45" spans="1:19" x14ac:dyDescent="0.2">
      <c r="A45" s="3">
        <v>44766</v>
      </c>
      <c r="B45" s="2" t="s">
        <v>22</v>
      </c>
      <c r="C45" s="3">
        <v>44768</v>
      </c>
      <c r="D45" s="2">
        <v>1451.15</v>
      </c>
      <c r="E45" s="2">
        <v>1431</v>
      </c>
      <c r="F45" s="2">
        <v>1440</v>
      </c>
      <c r="G45" s="2" t="s">
        <v>23</v>
      </c>
      <c r="H45" s="2" t="s">
        <v>24</v>
      </c>
      <c r="I45" s="3">
        <v>44798</v>
      </c>
      <c r="J45" s="2">
        <v>20</v>
      </c>
      <c r="K45" s="2">
        <v>40.65</v>
      </c>
      <c r="L45" s="2">
        <v>19.95</v>
      </c>
      <c r="M45" s="2">
        <v>36.700000000000003</v>
      </c>
      <c r="N45" s="2">
        <v>1934</v>
      </c>
      <c r="O45" s="2">
        <v>213900</v>
      </c>
    </row>
    <row r="46" spans="1:19" x14ac:dyDescent="0.2">
      <c r="A46" s="3">
        <v>44664</v>
      </c>
      <c r="B46" s="2" t="s">
        <v>19</v>
      </c>
      <c r="C46" s="3">
        <v>44657</v>
      </c>
      <c r="D46" s="2">
        <v>1828.85</v>
      </c>
      <c r="E46" s="2">
        <v>1920</v>
      </c>
      <c r="F46" s="2">
        <v>1920</v>
      </c>
      <c r="G46" s="2" t="s">
        <v>20</v>
      </c>
      <c r="H46" s="2" t="s">
        <v>21</v>
      </c>
      <c r="I46" s="3">
        <v>44679</v>
      </c>
      <c r="J46" s="2">
        <v>34.25</v>
      </c>
      <c r="K46" s="2">
        <v>34.85</v>
      </c>
      <c r="L46" s="2">
        <v>25.8</v>
      </c>
      <c r="M46" s="2">
        <v>27.55</v>
      </c>
      <c r="N46" s="2">
        <v>2849</v>
      </c>
      <c r="O46" s="2">
        <v>582900</v>
      </c>
      <c r="P46" s="2">
        <f t="shared" ref="P46" si="84">IFERROR(J46-J47,0)</f>
        <v>33.450000000000003</v>
      </c>
      <c r="Q46" s="2">
        <f t="shared" ref="Q46" si="85">IF(P46=0, 0, IFERROR(M46 - M47, 0))</f>
        <v>26.900000000000002</v>
      </c>
      <c r="R46" s="2">
        <f t="shared" ref="R46" si="86">IF(P46=0, 0, IFERROR(J46 - M47, 0))</f>
        <v>33.6</v>
      </c>
      <c r="S46" s="2">
        <f t="shared" ref="S46" si="87">IF(P46=0, 0, IFERROR(M46 - J47, 0))</f>
        <v>26.75</v>
      </c>
    </row>
    <row r="47" spans="1:19" x14ac:dyDescent="0.2">
      <c r="A47" s="3">
        <v>44664</v>
      </c>
      <c r="B47" s="2" t="s">
        <v>22</v>
      </c>
      <c r="C47" s="3">
        <v>44672</v>
      </c>
      <c r="D47" s="2">
        <v>1618.8</v>
      </c>
      <c r="E47" s="2">
        <v>1920</v>
      </c>
      <c r="F47" s="2">
        <v>1920</v>
      </c>
      <c r="G47" s="2" t="s">
        <v>20</v>
      </c>
      <c r="H47" s="2" t="s">
        <v>21</v>
      </c>
      <c r="I47" s="3">
        <v>44679</v>
      </c>
      <c r="J47" s="2">
        <v>0.8</v>
      </c>
      <c r="K47" s="2">
        <v>2</v>
      </c>
      <c r="L47" s="2">
        <v>0.55000000000000004</v>
      </c>
      <c r="M47" s="2">
        <v>0.65</v>
      </c>
      <c r="N47" s="2">
        <v>641</v>
      </c>
      <c r="O47" s="2">
        <v>646200</v>
      </c>
    </row>
    <row r="48" spans="1:19" x14ac:dyDescent="0.2">
      <c r="A48" s="3">
        <v>44664</v>
      </c>
      <c r="B48" s="2" t="s">
        <v>19</v>
      </c>
      <c r="C48" s="3">
        <v>44657</v>
      </c>
      <c r="D48" s="2">
        <v>1828.85</v>
      </c>
      <c r="E48" s="2">
        <v>1737</v>
      </c>
      <c r="F48" s="2">
        <v>1740</v>
      </c>
      <c r="G48" s="2" t="s">
        <v>23</v>
      </c>
      <c r="H48" s="2" t="s">
        <v>24</v>
      </c>
      <c r="I48" s="3">
        <v>44679</v>
      </c>
      <c r="J48" s="2">
        <v>16.600000000000001</v>
      </c>
      <c r="K48" s="2">
        <v>27.15</v>
      </c>
      <c r="L48" s="2">
        <v>16.600000000000001</v>
      </c>
      <c r="M48" s="2">
        <v>26.05</v>
      </c>
      <c r="N48" s="2">
        <v>1759</v>
      </c>
      <c r="O48" s="2">
        <v>234900</v>
      </c>
      <c r="P48" s="2">
        <f t="shared" ref="P48" si="88">IFERROR(J48-J49,0)</f>
        <v>-131.80000000000001</v>
      </c>
      <c r="Q48" s="2">
        <f t="shared" ref="Q48" si="89">IF(P48=0, 0, IFERROR(M48 - M49, 0))</f>
        <v>-97.8</v>
      </c>
      <c r="R48" s="2">
        <f t="shared" ref="R48" si="90">IF(P48=0, 0, IFERROR(J48 - M49, 0))</f>
        <v>-107.25</v>
      </c>
      <c r="S48" s="2">
        <f t="shared" ref="S48" si="91">IF(P48=0, 0, IFERROR(M48 - J49, 0))</f>
        <v>-122.35000000000001</v>
      </c>
    </row>
    <row r="49" spans="1:19" x14ac:dyDescent="0.2">
      <c r="A49" s="3">
        <v>44664</v>
      </c>
      <c r="B49" s="2" t="s">
        <v>22</v>
      </c>
      <c r="C49" s="3">
        <v>44672</v>
      </c>
      <c r="D49" s="2">
        <v>1618.8</v>
      </c>
      <c r="E49" s="2">
        <v>1737</v>
      </c>
      <c r="F49" s="2">
        <v>1740</v>
      </c>
      <c r="G49" s="2" t="s">
        <v>23</v>
      </c>
      <c r="H49" s="2" t="s">
        <v>24</v>
      </c>
      <c r="I49" s="3">
        <v>44679</v>
      </c>
      <c r="J49" s="2">
        <v>148.4</v>
      </c>
      <c r="K49" s="2">
        <v>148.4</v>
      </c>
      <c r="L49" s="2">
        <v>117.4</v>
      </c>
      <c r="M49" s="2">
        <v>123.85</v>
      </c>
      <c r="N49" s="2">
        <v>76</v>
      </c>
      <c r="O49" s="2">
        <v>376800</v>
      </c>
    </row>
    <row r="50" spans="1:19" x14ac:dyDescent="0.2">
      <c r="A50" s="3">
        <v>44573</v>
      </c>
      <c r="B50" s="2" t="s">
        <v>19</v>
      </c>
      <c r="C50" s="3">
        <v>44572</v>
      </c>
      <c r="D50" s="2">
        <v>1855.6</v>
      </c>
      <c r="E50" s="2">
        <v>1948</v>
      </c>
      <c r="F50" s="2">
        <v>1960</v>
      </c>
      <c r="G50" s="2" t="s">
        <v>20</v>
      </c>
      <c r="H50" s="2" t="s">
        <v>21</v>
      </c>
      <c r="I50" s="3">
        <v>44588</v>
      </c>
      <c r="J50" s="2">
        <v>19.350000000000001</v>
      </c>
      <c r="K50" s="2">
        <v>21.95</v>
      </c>
      <c r="L50" s="2">
        <v>17.05</v>
      </c>
      <c r="M50" s="2">
        <v>17.95</v>
      </c>
      <c r="N50" s="2">
        <v>3138</v>
      </c>
      <c r="O50" s="2">
        <v>745800</v>
      </c>
      <c r="P50" s="2">
        <f t="shared" ref="P50" si="92">IFERROR(J50-J51,0)</f>
        <v>0.45000000000000284</v>
      </c>
      <c r="Q50" s="2">
        <f t="shared" ref="Q50" si="93">IF(P50=0, 0, IFERROR(M50 - M51, 0))</f>
        <v>4.6499999999999986</v>
      </c>
      <c r="R50" s="2">
        <f t="shared" ref="R50" si="94">IF(P50=0, 0, IFERROR(J50 - M51, 0))</f>
        <v>6.0500000000000007</v>
      </c>
      <c r="S50" s="2">
        <f t="shared" ref="S50" si="95">IF(P50=0, 0, IFERROR(M50 - J51, 0))</f>
        <v>-0.94999999999999929</v>
      </c>
    </row>
    <row r="51" spans="1:19" x14ac:dyDescent="0.2">
      <c r="A51" s="3">
        <v>44573</v>
      </c>
      <c r="B51" s="2" t="s">
        <v>22</v>
      </c>
      <c r="C51" s="3">
        <v>44574</v>
      </c>
      <c r="D51" s="2">
        <v>1896.8</v>
      </c>
      <c r="E51" s="2">
        <v>1948</v>
      </c>
      <c r="F51" s="2">
        <v>1960</v>
      </c>
      <c r="G51" s="2" t="s">
        <v>20</v>
      </c>
      <c r="H51" s="2" t="s">
        <v>21</v>
      </c>
      <c r="I51" s="3">
        <v>44588</v>
      </c>
      <c r="J51" s="2">
        <v>18.899999999999999</v>
      </c>
      <c r="K51" s="2">
        <v>22.75</v>
      </c>
      <c r="L51" s="2">
        <v>9.85</v>
      </c>
      <c r="M51" s="2">
        <v>13.3</v>
      </c>
      <c r="N51" s="2">
        <v>15287</v>
      </c>
      <c r="O51" s="2">
        <v>812100</v>
      </c>
    </row>
    <row r="52" spans="1:19" x14ac:dyDescent="0.2">
      <c r="A52" s="3">
        <v>44573</v>
      </c>
      <c r="B52" s="2" t="s">
        <v>19</v>
      </c>
      <c r="C52" s="3">
        <v>44572</v>
      </c>
      <c r="D52" s="2">
        <v>1855.6</v>
      </c>
      <c r="E52" s="2">
        <v>1763</v>
      </c>
      <c r="F52" s="2">
        <v>1760</v>
      </c>
      <c r="G52" s="2" t="s">
        <v>23</v>
      </c>
      <c r="H52" s="2" t="s">
        <v>24</v>
      </c>
      <c r="I52" s="3">
        <v>44588</v>
      </c>
      <c r="J52" s="2">
        <v>18.45</v>
      </c>
      <c r="K52" s="2">
        <v>20.2</v>
      </c>
      <c r="L52" s="2">
        <v>14.5</v>
      </c>
      <c r="M52" s="2">
        <v>16.850000000000001</v>
      </c>
      <c r="N52" s="2">
        <v>1612</v>
      </c>
      <c r="O52" s="2">
        <v>410100</v>
      </c>
      <c r="P52" s="2">
        <f t="shared" ref="P52" si="96">IFERROR(J52-J53,0)</f>
        <v>9.75</v>
      </c>
      <c r="Q52" s="2">
        <f t="shared" ref="Q52" si="97">IF(P52=0, 0, IFERROR(M52 - M53, 0))</f>
        <v>10.850000000000001</v>
      </c>
      <c r="R52" s="2">
        <f t="shared" ref="R52" si="98">IF(P52=0, 0, IFERROR(J52 - M53, 0))</f>
        <v>12.45</v>
      </c>
      <c r="S52" s="2">
        <f t="shared" ref="S52" si="99">IF(P52=0, 0, IFERROR(M52 - J53, 0))</f>
        <v>8.1500000000000021</v>
      </c>
    </row>
    <row r="53" spans="1:19" x14ac:dyDescent="0.2">
      <c r="A53" s="3">
        <v>44573</v>
      </c>
      <c r="B53" s="2" t="s">
        <v>22</v>
      </c>
      <c r="C53" s="3">
        <v>44574</v>
      </c>
      <c r="D53" s="2">
        <v>1896.8</v>
      </c>
      <c r="E53" s="2">
        <v>1763</v>
      </c>
      <c r="F53" s="2">
        <v>1760</v>
      </c>
      <c r="G53" s="2" t="s">
        <v>23</v>
      </c>
      <c r="H53" s="2" t="s">
        <v>24</v>
      </c>
      <c r="I53" s="3">
        <v>44588</v>
      </c>
      <c r="J53" s="2">
        <v>8.6999999999999993</v>
      </c>
      <c r="K53" s="2">
        <v>9.65</v>
      </c>
      <c r="L53" s="2">
        <v>4.1500000000000004</v>
      </c>
      <c r="M53" s="2">
        <v>6</v>
      </c>
      <c r="N53" s="2">
        <v>7032</v>
      </c>
      <c r="O53" s="2">
        <v>567000</v>
      </c>
    </row>
    <row r="54" spans="1:19" x14ac:dyDescent="0.2">
      <c r="A54" s="3">
        <v>44482</v>
      </c>
      <c r="B54" s="2" t="s">
        <v>19</v>
      </c>
      <c r="C54" s="3">
        <v>44481</v>
      </c>
      <c r="D54" s="2">
        <v>1685.15</v>
      </c>
      <c r="E54" s="2">
        <v>1769</v>
      </c>
      <c r="F54" s="2">
        <v>1780</v>
      </c>
      <c r="G54" s="2" t="s">
        <v>20</v>
      </c>
      <c r="H54" s="2" t="s">
        <v>21</v>
      </c>
      <c r="I54" s="3">
        <v>44497</v>
      </c>
      <c r="J54" s="2">
        <v>26.05</v>
      </c>
      <c r="K54" s="2">
        <v>26.05</v>
      </c>
      <c r="L54" s="2">
        <v>20.3</v>
      </c>
      <c r="M54" s="2">
        <v>24.1</v>
      </c>
      <c r="N54" s="2">
        <v>1750</v>
      </c>
      <c r="O54" s="2">
        <v>725400</v>
      </c>
      <c r="P54" s="2">
        <f t="shared" ref="P54" si="100">IFERROR(J54-J55,0)</f>
        <v>-22.95</v>
      </c>
      <c r="Q54" s="2">
        <f t="shared" ref="Q54" si="101">IF(P54=0, 0, IFERROR(M54 - M55, 0))</f>
        <v>-13.649999999999999</v>
      </c>
      <c r="R54" s="2">
        <f t="shared" ref="R54" si="102">IF(P54=0, 0, IFERROR(J54 - M55, 0))</f>
        <v>-11.7</v>
      </c>
      <c r="S54" s="2">
        <f t="shared" ref="S54" si="103">IF(P54=0, 0, IFERROR(M54 - J55, 0))</f>
        <v>-24.9</v>
      </c>
    </row>
    <row r="55" spans="1:19" x14ac:dyDescent="0.2">
      <c r="A55" s="3">
        <v>44482</v>
      </c>
      <c r="B55" s="2" t="s">
        <v>22</v>
      </c>
      <c r="C55" s="3">
        <v>44489</v>
      </c>
      <c r="D55" s="2">
        <v>1802.35</v>
      </c>
      <c r="E55" s="2">
        <v>1769</v>
      </c>
      <c r="F55" s="2">
        <v>1780</v>
      </c>
      <c r="G55" s="2" t="s">
        <v>20</v>
      </c>
      <c r="H55" s="2" t="s">
        <v>21</v>
      </c>
      <c r="I55" s="3">
        <v>44497</v>
      </c>
      <c r="J55" s="2">
        <v>49</v>
      </c>
      <c r="K55" s="2">
        <v>58.95</v>
      </c>
      <c r="L55" s="2">
        <v>33.700000000000003</v>
      </c>
      <c r="M55" s="2">
        <v>37.75</v>
      </c>
      <c r="N55" s="2">
        <v>1625</v>
      </c>
      <c r="O55" s="2">
        <v>307800</v>
      </c>
    </row>
    <row r="56" spans="1:19" x14ac:dyDescent="0.2">
      <c r="A56" s="3">
        <v>44482</v>
      </c>
      <c r="B56" s="2" t="s">
        <v>19</v>
      </c>
      <c r="C56" s="3">
        <v>44481</v>
      </c>
      <c r="D56" s="2">
        <v>1685.15</v>
      </c>
      <c r="E56" s="2">
        <v>1601</v>
      </c>
      <c r="F56" s="2">
        <v>1600</v>
      </c>
      <c r="G56" s="2" t="s">
        <v>23</v>
      </c>
      <c r="H56" s="2" t="s">
        <v>24</v>
      </c>
      <c r="I56" s="3">
        <v>44497</v>
      </c>
      <c r="J56" s="2">
        <v>20</v>
      </c>
      <c r="K56" s="2">
        <v>32.6</v>
      </c>
      <c r="L56" s="2">
        <v>19</v>
      </c>
      <c r="M56" s="2">
        <v>22.9</v>
      </c>
      <c r="N56" s="2">
        <v>4413</v>
      </c>
      <c r="O56" s="2">
        <v>1965600</v>
      </c>
      <c r="P56" s="2">
        <f t="shared" ref="P56" si="104">IFERROR(J56-J57,0)</f>
        <v>18.350000000000001</v>
      </c>
      <c r="Q56" s="2">
        <f t="shared" ref="Q56" si="105">IF(P56=0, 0, IFERROR(M56 - M57, 0))</f>
        <v>21.049999999999997</v>
      </c>
      <c r="R56" s="2">
        <f t="shared" ref="R56" si="106">IF(P56=0, 0, IFERROR(J56 - M57, 0))</f>
        <v>18.149999999999999</v>
      </c>
      <c r="S56" s="2">
        <f t="shared" ref="S56" si="107">IF(P56=0, 0, IFERROR(M56 - J57, 0))</f>
        <v>21.25</v>
      </c>
    </row>
    <row r="57" spans="1:19" x14ac:dyDescent="0.2">
      <c r="A57" s="3">
        <v>44482</v>
      </c>
      <c r="B57" s="2" t="s">
        <v>22</v>
      </c>
      <c r="C57" s="3">
        <v>44489</v>
      </c>
      <c r="D57" s="2">
        <v>1802.35</v>
      </c>
      <c r="E57" s="2">
        <v>1601</v>
      </c>
      <c r="F57" s="2">
        <v>1600</v>
      </c>
      <c r="G57" s="2" t="s">
        <v>23</v>
      </c>
      <c r="H57" s="2" t="s">
        <v>24</v>
      </c>
      <c r="I57" s="3">
        <v>44497</v>
      </c>
      <c r="J57" s="2">
        <v>1.65</v>
      </c>
      <c r="K57" s="2">
        <v>2.4500000000000002</v>
      </c>
      <c r="L57" s="2">
        <v>1.1000000000000001</v>
      </c>
      <c r="M57" s="2">
        <v>1.85</v>
      </c>
      <c r="N57" s="2">
        <v>1018</v>
      </c>
      <c r="O57" s="2">
        <v>1258200</v>
      </c>
    </row>
    <row r="58" spans="1:19" x14ac:dyDescent="0.2">
      <c r="A58" s="3">
        <v>44391</v>
      </c>
      <c r="B58" s="2" t="s">
        <v>19</v>
      </c>
      <c r="C58" s="3">
        <v>44383</v>
      </c>
      <c r="D58" s="2">
        <v>1562.2</v>
      </c>
      <c r="E58" s="2">
        <v>1640</v>
      </c>
      <c r="F58" s="2">
        <v>1640</v>
      </c>
      <c r="G58" s="2" t="s">
        <v>20</v>
      </c>
      <c r="H58" s="2" t="s">
        <v>21</v>
      </c>
      <c r="I58" s="3">
        <v>44406</v>
      </c>
      <c r="J58" s="2">
        <v>18.350000000000001</v>
      </c>
      <c r="K58" s="2">
        <v>20.6</v>
      </c>
      <c r="L58" s="2">
        <v>14.2</v>
      </c>
      <c r="M58" s="2">
        <v>15.05</v>
      </c>
      <c r="N58" s="2">
        <v>3240</v>
      </c>
      <c r="O58" s="2">
        <v>833400</v>
      </c>
      <c r="P58" s="2">
        <f t="shared" ref="P58" si="108">IFERROR(J58-J59,0)</f>
        <v>9.6000000000000014</v>
      </c>
      <c r="Q58" s="2">
        <f t="shared" ref="Q58" si="109">IF(P58=0, 0, IFERROR(M58 - M59, 0))</f>
        <v>7.8000000000000007</v>
      </c>
      <c r="R58" s="2">
        <f t="shared" ref="R58" si="110">IF(P58=0, 0, IFERROR(J58 - M59, 0))</f>
        <v>11.100000000000001</v>
      </c>
      <c r="S58" s="2">
        <f t="shared" ref="S58" si="111">IF(P58=0, 0, IFERROR(M58 - J59, 0))</f>
        <v>6.3000000000000007</v>
      </c>
    </row>
    <row r="59" spans="1:19" x14ac:dyDescent="0.2">
      <c r="A59" s="3">
        <v>44391</v>
      </c>
      <c r="B59" s="2" t="s">
        <v>22</v>
      </c>
      <c r="C59" s="3">
        <v>44392</v>
      </c>
      <c r="E59" s="2">
        <v>1640</v>
      </c>
      <c r="F59" s="2">
        <v>1640</v>
      </c>
      <c r="G59" s="2" t="s">
        <v>20</v>
      </c>
      <c r="H59" s="2" t="s">
        <v>21</v>
      </c>
      <c r="I59" s="3">
        <v>44406</v>
      </c>
      <c r="J59" s="2">
        <v>8.75</v>
      </c>
      <c r="K59" s="2">
        <v>13.65</v>
      </c>
      <c r="L59" s="2">
        <v>6.65</v>
      </c>
      <c r="M59" s="2">
        <v>7.25</v>
      </c>
      <c r="N59" s="2">
        <v>9829</v>
      </c>
      <c r="O59" s="2">
        <v>1154400</v>
      </c>
    </row>
    <row r="60" spans="1:19" x14ac:dyDescent="0.2">
      <c r="A60" s="3">
        <v>44391</v>
      </c>
      <c r="B60" s="2" t="s">
        <v>19</v>
      </c>
      <c r="C60" s="3">
        <v>44383</v>
      </c>
      <c r="D60" s="2">
        <v>1562.2</v>
      </c>
      <c r="E60" s="2">
        <v>1484</v>
      </c>
      <c r="F60" s="2">
        <v>1480</v>
      </c>
      <c r="G60" s="2" t="s">
        <v>23</v>
      </c>
      <c r="H60" s="2" t="s">
        <v>24</v>
      </c>
      <c r="I60" s="3">
        <v>44406</v>
      </c>
      <c r="J60" s="2">
        <v>7.8</v>
      </c>
      <c r="K60" s="2">
        <v>11.2</v>
      </c>
      <c r="L60" s="2">
        <v>6.35</v>
      </c>
      <c r="M60" s="2">
        <v>10.55</v>
      </c>
      <c r="N60" s="2">
        <v>896</v>
      </c>
      <c r="O60" s="2">
        <v>343800</v>
      </c>
      <c r="P60" s="2">
        <f t="shared" ref="P60" si="112">IFERROR(J60-J61,0)</f>
        <v>2.8</v>
      </c>
      <c r="Q60" s="2">
        <f t="shared" ref="Q60" si="113">IF(P60=0, 0, IFERROR(M60 - M61, 0))</f>
        <v>7.2500000000000009</v>
      </c>
      <c r="R60" s="2">
        <f t="shared" ref="R60" si="114">IF(P60=0, 0, IFERROR(J60 - M61, 0))</f>
        <v>4.5</v>
      </c>
      <c r="S60" s="2">
        <f t="shared" ref="S60" si="115">IF(P60=0, 0, IFERROR(M60 - J61, 0))</f>
        <v>5.5500000000000007</v>
      </c>
    </row>
    <row r="61" spans="1:19" x14ac:dyDescent="0.2">
      <c r="A61" s="3">
        <v>44391</v>
      </c>
      <c r="B61" s="2" t="s">
        <v>22</v>
      </c>
      <c r="C61" s="3">
        <v>44392</v>
      </c>
      <c r="E61" s="2">
        <v>1484</v>
      </c>
      <c r="F61" s="2">
        <v>1480</v>
      </c>
      <c r="G61" s="2" t="s">
        <v>23</v>
      </c>
      <c r="H61" s="2" t="s">
        <v>24</v>
      </c>
      <c r="I61" s="3">
        <v>44406</v>
      </c>
      <c r="J61" s="2">
        <v>5</v>
      </c>
      <c r="K61" s="2">
        <v>5</v>
      </c>
      <c r="L61" s="2">
        <v>2.5499999999999998</v>
      </c>
      <c r="M61" s="2">
        <v>3.3</v>
      </c>
      <c r="N61" s="2">
        <v>2528</v>
      </c>
      <c r="O61" s="2">
        <v>393600</v>
      </c>
    </row>
    <row r="62" spans="1:19" x14ac:dyDescent="0.2">
      <c r="A62" s="3">
        <v>44300</v>
      </c>
      <c r="B62" s="2" t="s">
        <v>19</v>
      </c>
      <c r="C62" s="3">
        <v>44299</v>
      </c>
      <c r="D62" s="2">
        <v>1397.15</v>
      </c>
      <c r="E62" s="2">
        <v>1467</v>
      </c>
      <c r="F62" s="2">
        <v>1480</v>
      </c>
      <c r="G62" s="2" t="s">
        <v>20</v>
      </c>
      <c r="H62" s="2" t="s">
        <v>21</v>
      </c>
      <c r="I62" s="3">
        <v>44315</v>
      </c>
      <c r="J62" s="2">
        <v>31</v>
      </c>
      <c r="K62" s="2">
        <v>39.4</v>
      </c>
      <c r="L62" s="2">
        <v>15.75</v>
      </c>
      <c r="M62" s="2">
        <v>19.45</v>
      </c>
      <c r="N62" s="2">
        <v>5023</v>
      </c>
      <c r="O62" s="2">
        <v>1564200</v>
      </c>
      <c r="P62" s="2">
        <f t="shared" ref="P62" si="116">IFERROR(J62-J63,0)</f>
        <v>26</v>
      </c>
      <c r="Q62" s="2">
        <f t="shared" ref="Q62" si="117">IF(P62=0, 0, IFERROR(M62 - M63, 0))</f>
        <v>16.849999999999998</v>
      </c>
      <c r="R62" s="2">
        <f t="shared" ref="R62" si="118">IF(P62=0, 0, IFERROR(J62 - M63, 0))</f>
        <v>28.4</v>
      </c>
      <c r="S62" s="2">
        <f t="shared" ref="S62" si="119">IF(P62=0, 0, IFERROR(M62 - J63, 0))</f>
        <v>14.45</v>
      </c>
    </row>
    <row r="63" spans="1:19" x14ac:dyDescent="0.2">
      <c r="A63" s="3">
        <v>44300</v>
      </c>
      <c r="B63" s="2" t="s">
        <v>22</v>
      </c>
      <c r="C63" s="3">
        <v>44306</v>
      </c>
      <c r="D63" s="2">
        <v>1351.35</v>
      </c>
      <c r="E63" s="2">
        <v>1467</v>
      </c>
      <c r="F63" s="2">
        <v>1480</v>
      </c>
      <c r="G63" s="2" t="s">
        <v>20</v>
      </c>
      <c r="H63" s="2" t="s">
        <v>21</v>
      </c>
      <c r="I63" s="3">
        <v>44315</v>
      </c>
      <c r="J63" s="2">
        <v>5</v>
      </c>
      <c r="K63" s="2">
        <v>5</v>
      </c>
      <c r="L63" s="2">
        <v>2.35</v>
      </c>
      <c r="M63" s="2">
        <v>2.6</v>
      </c>
      <c r="N63" s="2">
        <v>1385</v>
      </c>
      <c r="O63" s="2">
        <v>1240200</v>
      </c>
    </row>
    <row r="64" spans="1:19" x14ac:dyDescent="0.2">
      <c r="A64" s="3">
        <v>44300</v>
      </c>
      <c r="B64" s="2" t="s">
        <v>19</v>
      </c>
      <c r="C64" s="3">
        <v>44299</v>
      </c>
      <c r="D64" s="2">
        <v>1397.15</v>
      </c>
      <c r="E64" s="2">
        <v>1327</v>
      </c>
      <c r="F64" s="2">
        <v>1320</v>
      </c>
      <c r="G64" s="2" t="s">
        <v>23</v>
      </c>
      <c r="H64" s="2" t="s">
        <v>24</v>
      </c>
      <c r="I64" s="3">
        <v>44315</v>
      </c>
      <c r="J64" s="2">
        <v>13.9</v>
      </c>
      <c r="K64" s="2">
        <v>21.85</v>
      </c>
      <c r="L64" s="2">
        <v>11.9</v>
      </c>
      <c r="M64" s="2">
        <v>13.4</v>
      </c>
      <c r="N64" s="2">
        <v>2258</v>
      </c>
      <c r="O64" s="2">
        <v>432600</v>
      </c>
      <c r="P64" s="2">
        <f t="shared" ref="P64" si="120">IFERROR(J64-J65,0)</f>
        <v>6.8000000000000007</v>
      </c>
      <c r="Q64" s="2">
        <f t="shared" ref="Q64" si="121">IF(P64=0, 0, IFERROR(M64 - M65, 0))</f>
        <v>2.6500000000000004</v>
      </c>
      <c r="R64" s="2">
        <f t="shared" ref="R64" si="122">IF(P64=0, 0, IFERROR(J64 - M65, 0))</f>
        <v>3.1500000000000004</v>
      </c>
      <c r="S64" s="2">
        <f t="shared" ref="S64" si="123">IF(P64=0, 0, IFERROR(M64 - J65, 0))</f>
        <v>6.3000000000000007</v>
      </c>
    </row>
    <row r="65" spans="1:19" x14ac:dyDescent="0.2">
      <c r="A65" s="3">
        <v>44300</v>
      </c>
      <c r="B65" s="2" t="s">
        <v>22</v>
      </c>
      <c r="C65" s="3">
        <v>44306</v>
      </c>
      <c r="D65" s="2">
        <v>1351.35</v>
      </c>
      <c r="E65" s="2">
        <v>1327</v>
      </c>
      <c r="F65" s="2">
        <v>1320</v>
      </c>
      <c r="G65" s="2" t="s">
        <v>23</v>
      </c>
      <c r="H65" s="2" t="s">
        <v>24</v>
      </c>
      <c r="I65" s="3">
        <v>44315</v>
      </c>
      <c r="J65" s="2">
        <v>7.1</v>
      </c>
      <c r="K65" s="2">
        <v>12.35</v>
      </c>
      <c r="L65" s="2">
        <v>5.2</v>
      </c>
      <c r="M65" s="2">
        <v>10.75</v>
      </c>
      <c r="N65" s="2">
        <v>2516</v>
      </c>
      <c r="O65" s="2">
        <v>573000</v>
      </c>
    </row>
    <row r="66" spans="1:19" x14ac:dyDescent="0.2">
      <c r="A66" s="3">
        <v>44209</v>
      </c>
      <c r="B66" s="2" t="s">
        <v>19</v>
      </c>
      <c r="C66" s="3">
        <v>44208</v>
      </c>
      <c r="D66" s="2">
        <v>1371.75</v>
      </c>
      <c r="E66" s="2">
        <v>1440</v>
      </c>
      <c r="F66" s="2">
        <v>1440</v>
      </c>
      <c r="G66" s="2" t="s">
        <v>20</v>
      </c>
      <c r="H66" s="2" t="s">
        <v>21</v>
      </c>
      <c r="I66" s="3">
        <v>44224</v>
      </c>
      <c r="J66" s="2">
        <v>24.8</v>
      </c>
      <c r="K66" s="2">
        <v>29.7</v>
      </c>
      <c r="L66" s="2">
        <v>22.35</v>
      </c>
      <c r="M66" s="2">
        <v>28.3</v>
      </c>
      <c r="N66" s="2">
        <v>3077</v>
      </c>
      <c r="O66" s="2">
        <v>946800</v>
      </c>
      <c r="P66" s="2">
        <f t="shared" ref="P66" si="124">IFERROR(J66-J67,0)</f>
        <v>7</v>
      </c>
      <c r="Q66" s="2">
        <f t="shared" ref="Q66" si="125">IF(P66=0, 0, IFERROR(M66 - M67, 0))</f>
        <v>12.8</v>
      </c>
      <c r="R66" s="2">
        <f t="shared" ref="R66" si="126">IF(P66=0, 0, IFERROR(J66 - M67, 0))</f>
        <v>9.3000000000000007</v>
      </c>
      <c r="S66" s="2">
        <f t="shared" ref="S66" si="127">IF(P66=0, 0, IFERROR(M66 - J67, 0))</f>
        <v>10.5</v>
      </c>
    </row>
    <row r="67" spans="1:19" x14ac:dyDescent="0.2">
      <c r="A67" s="3">
        <v>44209</v>
      </c>
      <c r="B67" s="2" t="s">
        <v>22</v>
      </c>
      <c r="C67" s="3">
        <v>44210</v>
      </c>
      <c r="D67" s="2">
        <v>1370.5</v>
      </c>
      <c r="E67" s="2">
        <v>1440</v>
      </c>
      <c r="F67" s="2">
        <v>1440</v>
      </c>
      <c r="G67" s="2" t="s">
        <v>20</v>
      </c>
      <c r="H67" s="2" t="s">
        <v>21</v>
      </c>
      <c r="I67" s="3">
        <v>44224</v>
      </c>
      <c r="J67" s="2">
        <v>17.8</v>
      </c>
      <c r="K67" s="2">
        <v>20.100000000000001</v>
      </c>
      <c r="L67" s="2">
        <v>7.15</v>
      </c>
      <c r="M67" s="2">
        <v>15.5</v>
      </c>
      <c r="N67" s="2">
        <v>13682</v>
      </c>
      <c r="O67" s="2">
        <v>1777200</v>
      </c>
    </row>
    <row r="68" spans="1:19" x14ac:dyDescent="0.2">
      <c r="A68" s="3">
        <v>44209</v>
      </c>
      <c r="B68" s="2" t="s">
        <v>19</v>
      </c>
      <c r="C68" s="3">
        <v>44208</v>
      </c>
      <c r="D68" s="2">
        <v>1371.75</v>
      </c>
      <c r="E68" s="2">
        <v>1303</v>
      </c>
      <c r="F68" s="2">
        <v>1300</v>
      </c>
      <c r="G68" s="2" t="s">
        <v>23</v>
      </c>
      <c r="H68" s="2" t="s">
        <v>24</v>
      </c>
      <c r="I68" s="3">
        <v>44224</v>
      </c>
      <c r="J68" s="2">
        <v>20.100000000000001</v>
      </c>
      <c r="K68" s="2">
        <v>22.6</v>
      </c>
      <c r="L68" s="2">
        <v>16.8</v>
      </c>
      <c r="M68" s="2">
        <v>18.100000000000001</v>
      </c>
      <c r="N68" s="2">
        <v>3428</v>
      </c>
      <c r="O68" s="2">
        <v>1404600</v>
      </c>
      <c r="P68" s="2">
        <f t="shared" ref="P68" si="128">IFERROR(J68-J69,0)</f>
        <v>5.6500000000000021</v>
      </c>
      <c r="Q68" s="2">
        <f t="shared" ref="Q68" si="129">IF(P68=0, 0, IFERROR(M68 - M69, 0))</f>
        <v>6.7500000000000018</v>
      </c>
      <c r="R68" s="2">
        <f t="shared" ref="R68" si="130">IF(P68=0, 0, IFERROR(J68 - M69, 0))</f>
        <v>8.7500000000000018</v>
      </c>
      <c r="S68" s="2">
        <f t="shared" ref="S68" si="131">IF(P68=0, 0, IFERROR(M68 - J69, 0))</f>
        <v>3.6500000000000021</v>
      </c>
    </row>
    <row r="69" spans="1:19" x14ac:dyDescent="0.2">
      <c r="A69" s="3">
        <v>44209</v>
      </c>
      <c r="B69" s="2" t="s">
        <v>22</v>
      </c>
      <c r="C69" s="3">
        <v>44210</v>
      </c>
      <c r="D69" s="2">
        <v>1370.5</v>
      </c>
      <c r="E69" s="2">
        <v>1303</v>
      </c>
      <c r="F69" s="2">
        <v>1300</v>
      </c>
      <c r="G69" s="2" t="s">
        <v>23</v>
      </c>
      <c r="H69" s="2" t="s">
        <v>24</v>
      </c>
      <c r="I69" s="3">
        <v>44224</v>
      </c>
      <c r="J69" s="2">
        <v>14.45</v>
      </c>
      <c r="K69" s="2">
        <v>26.2</v>
      </c>
      <c r="L69" s="2">
        <v>9.1999999999999993</v>
      </c>
      <c r="M69" s="2">
        <v>11.35</v>
      </c>
      <c r="N69" s="2">
        <v>12255</v>
      </c>
      <c r="O69" s="2">
        <v>1636200</v>
      </c>
    </row>
    <row r="70" spans="1:19" x14ac:dyDescent="0.2">
      <c r="A70" s="3">
        <v>44118</v>
      </c>
      <c r="B70" s="2" t="s">
        <v>19</v>
      </c>
      <c r="C70" s="3">
        <v>44109</v>
      </c>
      <c r="D70" s="2">
        <v>1048.7</v>
      </c>
      <c r="E70" s="2">
        <v>1101</v>
      </c>
      <c r="F70" s="2">
        <v>1110</v>
      </c>
      <c r="G70" s="2" t="s">
        <v>20</v>
      </c>
      <c r="H70" s="2" t="s">
        <v>21</v>
      </c>
      <c r="I70" s="3">
        <v>44133</v>
      </c>
      <c r="J70" s="2">
        <v>12</v>
      </c>
      <c r="K70" s="2">
        <v>19.3</v>
      </c>
      <c r="L70" s="2">
        <v>11.75</v>
      </c>
      <c r="M70" s="2">
        <v>17.649999999999999</v>
      </c>
      <c r="N70" s="2">
        <v>134</v>
      </c>
      <c r="O70" s="2">
        <v>60000</v>
      </c>
      <c r="P70" s="2">
        <f t="shared" ref="P70" si="132">IFERROR(J70-J71,0)</f>
        <v>-10.149999999999999</v>
      </c>
      <c r="Q70" s="2">
        <f t="shared" ref="Q70" si="133">IF(P70=0, 0, IFERROR(M70 - M71, 0))</f>
        <v>-13.700000000000003</v>
      </c>
      <c r="R70" s="2">
        <f t="shared" ref="R70" si="134">IF(P70=0, 0, IFERROR(J70 - M71, 0))</f>
        <v>-19.350000000000001</v>
      </c>
      <c r="S70" s="2">
        <f t="shared" ref="S70" si="135">IF(P70=0, 0, IFERROR(M70 - J71, 0))</f>
        <v>-4.5</v>
      </c>
    </row>
    <row r="71" spans="1:19" x14ac:dyDescent="0.2">
      <c r="A71" s="3">
        <v>44118</v>
      </c>
      <c r="B71" s="2" t="s">
        <v>22</v>
      </c>
      <c r="C71" s="3">
        <v>44124</v>
      </c>
      <c r="D71" s="2">
        <v>1137.5</v>
      </c>
      <c r="E71" s="2">
        <v>1101</v>
      </c>
      <c r="F71" s="2">
        <v>1110</v>
      </c>
      <c r="G71" s="2" t="s">
        <v>20</v>
      </c>
      <c r="H71" s="2" t="s">
        <v>21</v>
      </c>
      <c r="I71" s="3">
        <v>44133</v>
      </c>
      <c r="J71" s="2">
        <v>22.15</v>
      </c>
      <c r="K71" s="2">
        <v>37.1</v>
      </c>
      <c r="L71" s="2">
        <v>21.35</v>
      </c>
      <c r="M71" s="2">
        <v>31.35</v>
      </c>
      <c r="N71" s="2">
        <v>312</v>
      </c>
      <c r="O71" s="2">
        <v>186000</v>
      </c>
    </row>
    <row r="72" spans="1:19" x14ac:dyDescent="0.2">
      <c r="A72" s="3">
        <v>44118</v>
      </c>
      <c r="B72" s="2" t="s">
        <v>19</v>
      </c>
      <c r="C72" s="3">
        <v>44109</v>
      </c>
      <c r="D72" s="2">
        <v>1048.7</v>
      </c>
      <c r="E72" s="2">
        <v>996</v>
      </c>
      <c r="F72" s="2">
        <v>1000</v>
      </c>
      <c r="G72" s="2" t="s">
        <v>23</v>
      </c>
      <c r="H72" s="2" t="s">
        <v>24</v>
      </c>
      <c r="I72" s="3">
        <v>44133</v>
      </c>
      <c r="J72" s="2">
        <v>32.65</v>
      </c>
      <c r="K72" s="2">
        <v>33.4</v>
      </c>
      <c r="L72" s="2">
        <v>21.3</v>
      </c>
      <c r="M72" s="2">
        <v>23.75</v>
      </c>
      <c r="N72" s="2">
        <v>1547</v>
      </c>
      <c r="O72" s="2">
        <v>661200</v>
      </c>
      <c r="P72" s="2">
        <f t="shared" ref="P72" si="136">IFERROR(J72-J73,0)</f>
        <v>30.65</v>
      </c>
      <c r="Q72" s="2">
        <f t="shared" ref="Q72" si="137">IF(P72=0, 0, IFERROR(M72 - M73, 0))</f>
        <v>22.25</v>
      </c>
      <c r="R72" s="2">
        <f t="shared" ref="R72" si="138">IF(P72=0, 0, IFERROR(J72 - M73, 0))</f>
        <v>31.15</v>
      </c>
      <c r="S72" s="2">
        <f t="shared" ref="S72" si="139">IF(P72=0, 0, IFERROR(M72 - J73, 0))</f>
        <v>21.75</v>
      </c>
    </row>
    <row r="73" spans="1:19" x14ac:dyDescent="0.2">
      <c r="A73" s="3">
        <v>44118</v>
      </c>
      <c r="B73" s="2" t="s">
        <v>22</v>
      </c>
      <c r="C73" s="3">
        <v>44124</v>
      </c>
      <c r="D73" s="2">
        <v>1137.5</v>
      </c>
      <c r="E73" s="2">
        <v>996</v>
      </c>
      <c r="F73" s="2">
        <v>1000</v>
      </c>
      <c r="G73" s="2" t="s">
        <v>23</v>
      </c>
      <c r="H73" s="2" t="s">
        <v>24</v>
      </c>
      <c r="I73" s="3">
        <v>44133</v>
      </c>
      <c r="J73" s="2">
        <v>2</v>
      </c>
      <c r="K73" s="2">
        <v>2</v>
      </c>
      <c r="L73" s="2">
        <v>1.1499999999999999</v>
      </c>
      <c r="M73" s="2">
        <v>1.5</v>
      </c>
      <c r="N73" s="2">
        <v>635</v>
      </c>
      <c r="O73" s="2">
        <v>1498800</v>
      </c>
    </row>
    <row r="74" spans="1:19" x14ac:dyDescent="0.2">
      <c r="A74" s="3">
        <v>44027</v>
      </c>
      <c r="B74" s="2" t="s">
        <v>19</v>
      </c>
      <c r="C74" s="3">
        <v>44019</v>
      </c>
      <c r="D74" s="2">
        <v>794.15</v>
      </c>
      <c r="E74" s="2">
        <v>834</v>
      </c>
      <c r="F74" s="2">
        <v>840</v>
      </c>
      <c r="G74" s="2" t="s">
        <v>20</v>
      </c>
      <c r="H74" s="2" t="s">
        <v>21</v>
      </c>
      <c r="I74" s="3">
        <v>44042</v>
      </c>
      <c r="J74" s="2">
        <v>4.3499999999999996</v>
      </c>
      <c r="K74" s="2">
        <v>9.25</v>
      </c>
      <c r="L74" s="2">
        <v>4.25</v>
      </c>
      <c r="M74" s="2">
        <v>8.3000000000000007</v>
      </c>
      <c r="N74" s="2">
        <v>1519</v>
      </c>
      <c r="O74" s="2">
        <v>900000</v>
      </c>
      <c r="P74" s="2">
        <f t="shared" ref="P74" si="140">IFERROR(J74-J75,0)</f>
        <v>-71.650000000000006</v>
      </c>
      <c r="Q74" s="2">
        <f t="shared" ref="Q74" si="141">IF(P74=0, 0, IFERROR(M74 - M75, 0))</f>
        <v>-65.600000000000009</v>
      </c>
      <c r="R74" s="2">
        <f t="shared" ref="R74" si="142">IF(P74=0, 0, IFERROR(J74 - M75, 0))</f>
        <v>-69.550000000000011</v>
      </c>
      <c r="S74" s="2">
        <f t="shared" ref="S74" si="143">IF(P74=0, 0, IFERROR(M74 - J75, 0))</f>
        <v>-67.7</v>
      </c>
    </row>
    <row r="75" spans="1:19" x14ac:dyDescent="0.2">
      <c r="A75" s="3">
        <v>44027</v>
      </c>
      <c r="B75" s="2" t="s">
        <v>22</v>
      </c>
      <c r="C75" s="3">
        <v>44035</v>
      </c>
      <c r="D75" s="2">
        <v>907.95</v>
      </c>
      <c r="E75" s="2">
        <v>834</v>
      </c>
      <c r="F75" s="2">
        <v>840</v>
      </c>
      <c r="G75" s="2" t="s">
        <v>20</v>
      </c>
      <c r="H75" s="2" t="s">
        <v>21</v>
      </c>
      <c r="I75" s="3">
        <v>44042</v>
      </c>
      <c r="J75" s="2">
        <v>76</v>
      </c>
      <c r="K75" s="2">
        <v>77.150000000000006</v>
      </c>
      <c r="L75" s="2">
        <v>66.400000000000006</v>
      </c>
      <c r="M75" s="2">
        <v>73.900000000000006</v>
      </c>
      <c r="N75" s="2">
        <v>25</v>
      </c>
      <c r="O75" s="2">
        <v>394800</v>
      </c>
    </row>
    <row r="76" spans="1:19" x14ac:dyDescent="0.2">
      <c r="A76" s="3">
        <v>44027</v>
      </c>
      <c r="B76" s="2" t="s">
        <v>19</v>
      </c>
      <c r="C76" s="3">
        <v>44019</v>
      </c>
      <c r="D76" s="2">
        <v>794.15</v>
      </c>
      <c r="E76" s="2">
        <v>754</v>
      </c>
      <c r="F76" s="2">
        <v>750</v>
      </c>
      <c r="G76" s="2" t="s">
        <v>23</v>
      </c>
      <c r="H76" s="2" t="s">
        <v>24</v>
      </c>
      <c r="I76" s="3">
        <v>44042</v>
      </c>
      <c r="J76" s="2">
        <v>17.350000000000001</v>
      </c>
      <c r="K76" s="2">
        <v>17.7</v>
      </c>
      <c r="L76" s="2">
        <v>11</v>
      </c>
      <c r="M76" s="2">
        <v>11.4</v>
      </c>
      <c r="N76" s="2">
        <v>1323</v>
      </c>
      <c r="O76" s="2">
        <v>708000</v>
      </c>
      <c r="P76" s="2">
        <f t="shared" ref="P76" si="144">IFERROR(J76-J77,0)</f>
        <v>16.600000000000001</v>
      </c>
      <c r="Q76" s="2">
        <f t="shared" ref="Q76" si="145">IF(P76=0, 0, IFERROR(M76 - M77, 0))</f>
        <v>10.8</v>
      </c>
      <c r="R76" s="2">
        <f t="shared" ref="R76" si="146">IF(P76=0, 0, IFERROR(J76 - M77, 0))</f>
        <v>16.75</v>
      </c>
      <c r="S76" s="2">
        <f t="shared" ref="S76" si="147">IF(P76=0, 0, IFERROR(M76 - J77, 0))</f>
        <v>10.65</v>
      </c>
    </row>
    <row r="77" spans="1:19" x14ac:dyDescent="0.2">
      <c r="A77" s="3">
        <v>44027</v>
      </c>
      <c r="B77" s="2" t="s">
        <v>22</v>
      </c>
      <c r="C77" s="3">
        <v>44035</v>
      </c>
      <c r="D77" s="2">
        <v>907.95</v>
      </c>
      <c r="E77" s="2">
        <v>754</v>
      </c>
      <c r="F77" s="2">
        <v>750</v>
      </c>
      <c r="G77" s="2" t="s">
        <v>23</v>
      </c>
      <c r="H77" s="2" t="s">
        <v>24</v>
      </c>
      <c r="I77" s="3">
        <v>44042</v>
      </c>
      <c r="J77" s="2">
        <v>0.75</v>
      </c>
      <c r="K77" s="2">
        <v>0.75</v>
      </c>
      <c r="L77" s="2">
        <v>0.55000000000000004</v>
      </c>
      <c r="M77" s="2">
        <v>0.6</v>
      </c>
      <c r="N77" s="2">
        <v>225</v>
      </c>
      <c r="O77" s="2">
        <v>817200</v>
      </c>
    </row>
    <row r="78" spans="1:19" x14ac:dyDescent="0.2">
      <c r="A78" s="3">
        <v>43941</v>
      </c>
      <c r="B78" s="2" t="s">
        <v>19</v>
      </c>
      <c r="C78" s="3">
        <v>43938</v>
      </c>
      <c r="D78" s="2">
        <v>628.75</v>
      </c>
      <c r="E78" s="2">
        <v>660</v>
      </c>
      <c r="F78" s="2">
        <v>660</v>
      </c>
      <c r="G78" s="2" t="s">
        <v>20</v>
      </c>
      <c r="H78" s="2" t="s">
        <v>21</v>
      </c>
      <c r="I78" s="3">
        <v>43951</v>
      </c>
      <c r="J78" s="2">
        <v>24</v>
      </c>
      <c r="K78" s="2">
        <v>24.55</v>
      </c>
      <c r="L78" s="2">
        <v>16.05</v>
      </c>
      <c r="M78" s="2">
        <v>16.899999999999999</v>
      </c>
      <c r="N78" s="2">
        <v>616</v>
      </c>
      <c r="O78" s="2">
        <v>246000</v>
      </c>
      <c r="P78" s="2">
        <f t="shared" ref="P78" si="148">IFERROR(J78-J79,0)</f>
        <v>9</v>
      </c>
      <c r="Q78" s="2">
        <f t="shared" ref="Q78" si="149">IF(P78=0, 0, IFERROR(M78 - M79, 0))</f>
        <v>4.2999999999999989</v>
      </c>
      <c r="R78" s="2">
        <f t="shared" ref="R78" si="150">IF(P78=0, 0, IFERROR(J78 - M79, 0))</f>
        <v>11.4</v>
      </c>
      <c r="S78" s="2">
        <f t="shared" ref="S78" si="151">IF(P78=0, 0, IFERROR(M78 - J79, 0))</f>
        <v>1.8999999999999986</v>
      </c>
    </row>
    <row r="79" spans="1:19" x14ac:dyDescent="0.2">
      <c r="A79" s="3">
        <v>43941</v>
      </c>
      <c r="B79" s="2" t="s">
        <v>22</v>
      </c>
      <c r="C79" s="3">
        <v>43942</v>
      </c>
      <c r="D79" s="2">
        <v>633.20000000000005</v>
      </c>
      <c r="E79" s="2">
        <v>660</v>
      </c>
      <c r="F79" s="2">
        <v>660</v>
      </c>
      <c r="G79" s="2" t="s">
        <v>20</v>
      </c>
      <c r="H79" s="2" t="s">
        <v>21</v>
      </c>
      <c r="I79" s="3">
        <v>43951</v>
      </c>
      <c r="J79" s="2">
        <v>15</v>
      </c>
      <c r="K79" s="2">
        <v>19.75</v>
      </c>
      <c r="L79" s="2">
        <v>12</v>
      </c>
      <c r="M79" s="2">
        <v>12.6</v>
      </c>
      <c r="N79" s="2">
        <v>2835</v>
      </c>
      <c r="O79" s="2">
        <v>462000</v>
      </c>
    </row>
    <row r="80" spans="1:19" x14ac:dyDescent="0.2">
      <c r="A80" s="3">
        <v>43941</v>
      </c>
      <c r="B80" s="2" t="s">
        <v>19</v>
      </c>
      <c r="C80" s="3">
        <v>43938</v>
      </c>
      <c r="D80" s="2">
        <v>628.75</v>
      </c>
      <c r="E80" s="2">
        <v>597</v>
      </c>
      <c r="F80" s="2">
        <v>600</v>
      </c>
      <c r="G80" s="2" t="s">
        <v>23</v>
      </c>
      <c r="H80" s="2" t="s">
        <v>24</v>
      </c>
      <c r="I80" s="3">
        <v>43951</v>
      </c>
      <c r="J80" s="2">
        <v>15.3</v>
      </c>
      <c r="K80" s="2">
        <v>18.5</v>
      </c>
      <c r="L80" s="2">
        <v>12.15</v>
      </c>
      <c r="M80" s="2">
        <v>16.100000000000001</v>
      </c>
      <c r="N80" s="2">
        <v>1276</v>
      </c>
      <c r="O80" s="2">
        <v>739200</v>
      </c>
      <c r="P80" s="2">
        <f t="shared" ref="P80" si="152">IFERROR(J80-J81,0)</f>
        <v>2.9500000000000011</v>
      </c>
      <c r="Q80" s="2">
        <f t="shared" ref="Q80" si="153">IF(P80=0, 0, IFERROR(M80 - M81, 0))</f>
        <v>5.3500000000000014</v>
      </c>
      <c r="R80" s="2">
        <f t="shared" ref="R80" si="154">IF(P80=0, 0, IFERROR(J80 - M81, 0))</f>
        <v>4.5500000000000007</v>
      </c>
      <c r="S80" s="2">
        <f t="shared" ref="S80" si="155">IF(P80=0, 0, IFERROR(M80 - J81, 0))</f>
        <v>3.7500000000000018</v>
      </c>
    </row>
    <row r="81" spans="1:19" x14ac:dyDescent="0.2">
      <c r="A81" s="3">
        <v>43941</v>
      </c>
      <c r="B81" s="2" t="s">
        <v>22</v>
      </c>
      <c r="C81" s="3">
        <v>43942</v>
      </c>
      <c r="D81" s="2">
        <v>633.20000000000005</v>
      </c>
      <c r="E81" s="2">
        <v>597</v>
      </c>
      <c r="F81" s="2">
        <v>600</v>
      </c>
      <c r="G81" s="2" t="s">
        <v>23</v>
      </c>
      <c r="H81" s="2" t="s">
        <v>24</v>
      </c>
      <c r="I81" s="3">
        <v>43951</v>
      </c>
      <c r="J81" s="2">
        <v>12.35</v>
      </c>
      <c r="K81" s="2">
        <v>14.8</v>
      </c>
      <c r="L81" s="2">
        <v>8.9499999999999993</v>
      </c>
      <c r="M81" s="2">
        <v>10.75</v>
      </c>
      <c r="N81" s="2">
        <v>3281</v>
      </c>
      <c r="O81" s="2">
        <v>1062000</v>
      </c>
    </row>
    <row r="82" spans="1:19" x14ac:dyDescent="0.2">
      <c r="A82" s="3">
        <v>43840</v>
      </c>
      <c r="B82" s="2" t="s">
        <v>19</v>
      </c>
      <c r="C82" s="3">
        <v>43839</v>
      </c>
      <c r="D82" s="2">
        <v>727.55</v>
      </c>
      <c r="E82" s="2">
        <v>764</v>
      </c>
      <c r="F82" s="2">
        <v>770</v>
      </c>
      <c r="G82" s="2" t="s">
        <v>20</v>
      </c>
      <c r="H82" s="2" t="s">
        <v>21</v>
      </c>
      <c r="I82" s="3">
        <v>43860</v>
      </c>
      <c r="J82" s="2">
        <v>7.1</v>
      </c>
      <c r="K82" s="2">
        <v>9.3000000000000007</v>
      </c>
      <c r="L82" s="2">
        <v>5.65</v>
      </c>
      <c r="M82" s="2">
        <v>8.4499999999999993</v>
      </c>
      <c r="N82" s="2">
        <v>831</v>
      </c>
      <c r="O82" s="2">
        <v>606000</v>
      </c>
      <c r="P82" s="2">
        <f t="shared" ref="P82" si="156">IFERROR(J82-J83,0)</f>
        <v>-6.5</v>
      </c>
      <c r="Q82" s="2">
        <f t="shared" ref="Q82" si="157">IF(P82=0, 0, IFERROR(M82 - M83, 0))</f>
        <v>-10.5</v>
      </c>
      <c r="R82" s="2">
        <f t="shared" ref="R82" si="158">IF(P82=0, 0, IFERROR(J82 - M83, 0))</f>
        <v>-11.85</v>
      </c>
      <c r="S82" s="2">
        <f t="shared" ref="S82" si="159">IF(P82=0, 0, IFERROR(M82 - J83, 0))</f>
        <v>-5.15</v>
      </c>
    </row>
    <row r="83" spans="1:19" x14ac:dyDescent="0.2">
      <c r="A83" s="3">
        <v>43840</v>
      </c>
      <c r="B83" s="2" t="s">
        <v>22</v>
      </c>
      <c r="C83" s="3">
        <v>43843</v>
      </c>
      <c r="D83" s="2">
        <v>773.55</v>
      </c>
      <c r="E83" s="2">
        <v>764</v>
      </c>
      <c r="F83" s="2">
        <v>770</v>
      </c>
      <c r="G83" s="2" t="s">
        <v>20</v>
      </c>
      <c r="H83" s="2" t="s">
        <v>21</v>
      </c>
      <c r="I83" s="3">
        <v>43860</v>
      </c>
      <c r="J83" s="2">
        <v>13.6</v>
      </c>
      <c r="K83" s="2">
        <v>21.35</v>
      </c>
      <c r="L83" s="2">
        <v>12</v>
      </c>
      <c r="M83" s="2">
        <v>18.95</v>
      </c>
      <c r="N83" s="2">
        <v>8969</v>
      </c>
      <c r="O83" s="2">
        <v>1126800</v>
      </c>
    </row>
    <row r="84" spans="1:19" x14ac:dyDescent="0.2">
      <c r="A84" s="3">
        <v>43840</v>
      </c>
      <c r="B84" s="2" t="s">
        <v>19</v>
      </c>
      <c r="C84" s="3">
        <v>43839</v>
      </c>
      <c r="D84" s="2">
        <v>727.55</v>
      </c>
      <c r="E84" s="2">
        <v>691</v>
      </c>
      <c r="F84" s="2">
        <v>690</v>
      </c>
      <c r="G84" s="2" t="s">
        <v>23</v>
      </c>
      <c r="H84" s="2" t="s">
        <v>24</v>
      </c>
      <c r="I84" s="3">
        <v>43860</v>
      </c>
      <c r="J84" s="2">
        <v>8.6999999999999993</v>
      </c>
      <c r="K84" s="2">
        <v>10.9</v>
      </c>
      <c r="L84" s="2">
        <v>6.75</v>
      </c>
      <c r="M84" s="2">
        <v>7.65</v>
      </c>
      <c r="N84" s="2">
        <v>887</v>
      </c>
      <c r="O84" s="2">
        <v>260400</v>
      </c>
      <c r="P84" s="2">
        <f t="shared" ref="P84" si="160">IFERROR(J84-J85,0)</f>
        <v>6.4999999999999991</v>
      </c>
      <c r="Q84" s="2">
        <f t="shared" ref="Q84" si="161">IF(P84=0, 0, IFERROR(M84 - M85, 0))</f>
        <v>6.3500000000000005</v>
      </c>
      <c r="R84" s="2">
        <f t="shared" ref="R84" si="162">IF(P84=0, 0, IFERROR(J84 - M85, 0))</f>
        <v>7.3999999999999995</v>
      </c>
      <c r="S84" s="2">
        <f t="shared" ref="S84" si="163">IF(P84=0, 0, IFERROR(M84 - J85, 0))</f>
        <v>5.45</v>
      </c>
    </row>
    <row r="85" spans="1:19" x14ac:dyDescent="0.2">
      <c r="A85" s="3">
        <v>43840</v>
      </c>
      <c r="B85" s="2" t="s">
        <v>22</v>
      </c>
      <c r="C85" s="3">
        <v>43843</v>
      </c>
      <c r="D85" s="2">
        <v>773.55</v>
      </c>
      <c r="E85" s="2">
        <v>691</v>
      </c>
      <c r="F85" s="2">
        <v>690</v>
      </c>
      <c r="G85" s="2" t="s">
        <v>23</v>
      </c>
      <c r="H85" s="2" t="s">
        <v>24</v>
      </c>
      <c r="I85" s="3">
        <v>43860</v>
      </c>
      <c r="J85" s="2">
        <v>2.2000000000000002</v>
      </c>
      <c r="K85" s="2">
        <v>2.2999999999999998</v>
      </c>
      <c r="L85" s="2">
        <v>1.1000000000000001</v>
      </c>
      <c r="M85" s="2">
        <v>1.3</v>
      </c>
      <c r="N85" s="2">
        <v>1295</v>
      </c>
      <c r="O85" s="2">
        <v>278400</v>
      </c>
    </row>
    <row r="86" spans="1:19" x14ac:dyDescent="0.2">
      <c r="A86" s="3">
        <v>43749</v>
      </c>
      <c r="B86" s="2" t="s">
        <v>19</v>
      </c>
      <c r="C86" s="3">
        <v>43748</v>
      </c>
      <c r="D86" s="2">
        <v>783.05</v>
      </c>
      <c r="E86" s="2">
        <v>822</v>
      </c>
      <c r="F86" s="2">
        <v>830</v>
      </c>
      <c r="G86" s="2" t="s">
        <v>20</v>
      </c>
      <c r="H86" s="2" t="s">
        <v>21</v>
      </c>
      <c r="I86" s="3">
        <v>43769</v>
      </c>
      <c r="J86" s="2">
        <v>9.1</v>
      </c>
      <c r="K86" s="2">
        <v>11.25</v>
      </c>
      <c r="L86" s="2">
        <v>6.9</v>
      </c>
      <c r="M86" s="2">
        <v>8.3000000000000007</v>
      </c>
      <c r="N86" s="2">
        <v>336</v>
      </c>
      <c r="O86" s="2">
        <v>279600</v>
      </c>
      <c r="P86" s="2">
        <f t="shared" ref="P86" si="164">IFERROR(J86-J87,0)</f>
        <v>-2.8000000000000007</v>
      </c>
      <c r="Q86" s="2">
        <f t="shared" ref="Q86" si="165">IF(P86=0, 0, IFERROR(M86 - M87, 0))</f>
        <v>4.0500000000000007</v>
      </c>
      <c r="R86" s="2">
        <f t="shared" ref="R86" si="166">IF(P86=0, 0, IFERROR(J86 - M87, 0))</f>
        <v>4.8499999999999996</v>
      </c>
      <c r="S86" s="2">
        <f t="shared" ref="S86" si="167">IF(P86=0, 0, IFERROR(M86 - J87, 0))</f>
        <v>-3.5999999999999996</v>
      </c>
    </row>
    <row r="87" spans="1:19" x14ac:dyDescent="0.2">
      <c r="A87" s="3">
        <v>43749</v>
      </c>
      <c r="B87" s="2" t="s">
        <v>22</v>
      </c>
      <c r="C87" s="3">
        <v>43752</v>
      </c>
      <c r="D87" s="2">
        <v>786.1</v>
      </c>
      <c r="E87" s="2">
        <v>822</v>
      </c>
      <c r="F87" s="2">
        <v>830</v>
      </c>
      <c r="G87" s="2" t="s">
        <v>20</v>
      </c>
      <c r="H87" s="2" t="s">
        <v>21</v>
      </c>
      <c r="I87" s="3">
        <v>43769</v>
      </c>
      <c r="J87" s="2">
        <v>11.9</v>
      </c>
      <c r="K87" s="2">
        <v>11.9</v>
      </c>
      <c r="L87" s="2">
        <v>4</v>
      </c>
      <c r="M87" s="2">
        <v>4.25</v>
      </c>
      <c r="N87" s="2">
        <v>2866</v>
      </c>
      <c r="O87" s="2">
        <v>1015200</v>
      </c>
    </row>
    <row r="88" spans="1:19" x14ac:dyDescent="0.2">
      <c r="A88" s="3">
        <v>43749</v>
      </c>
      <c r="B88" s="2" t="s">
        <v>19</v>
      </c>
      <c r="C88" s="3">
        <v>43748</v>
      </c>
      <c r="D88" s="2">
        <v>783.05</v>
      </c>
      <c r="E88" s="2">
        <v>744</v>
      </c>
      <c r="F88" s="2">
        <v>740</v>
      </c>
      <c r="G88" s="2" t="s">
        <v>23</v>
      </c>
      <c r="H88" s="2" t="s">
        <v>24</v>
      </c>
      <c r="I88" s="3">
        <v>43769</v>
      </c>
      <c r="J88" s="2">
        <v>10.5</v>
      </c>
      <c r="K88" s="2">
        <v>13.25</v>
      </c>
      <c r="L88" s="2">
        <v>8.25</v>
      </c>
      <c r="M88" s="2">
        <v>11.65</v>
      </c>
      <c r="N88" s="2">
        <v>433</v>
      </c>
      <c r="O88" s="2">
        <v>357600</v>
      </c>
      <c r="P88" s="2">
        <f t="shared" ref="P88" si="168">IFERROR(J88-J89,0)</f>
        <v>1.9000000000000004</v>
      </c>
      <c r="Q88" s="2">
        <f t="shared" ref="Q88" si="169">IF(P88=0, 0, IFERROR(M88 - M89, 0))</f>
        <v>7.25</v>
      </c>
      <c r="R88" s="2">
        <f t="shared" ref="R88" si="170">IF(P88=0, 0, IFERROR(J88 - M89, 0))</f>
        <v>6.1</v>
      </c>
      <c r="S88" s="2">
        <f t="shared" ref="S88" si="171">IF(P88=0, 0, IFERROR(M88 - J89, 0))</f>
        <v>3.0500000000000007</v>
      </c>
    </row>
    <row r="89" spans="1:19" x14ac:dyDescent="0.2">
      <c r="A89" s="3">
        <v>43749</v>
      </c>
      <c r="B89" s="2" t="s">
        <v>22</v>
      </c>
      <c r="C89" s="3">
        <v>43752</v>
      </c>
      <c r="D89" s="2">
        <v>786.1</v>
      </c>
      <c r="E89" s="2">
        <v>744</v>
      </c>
      <c r="F89" s="2">
        <v>740</v>
      </c>
      <c r="G89" s="2" t="s">
        <v>23</v>
      </c>
      <c r="H89" s="2" t="s">
        <v>24</v>
      </c>
      <c r="I89" s="3">
        <v>43769</v>
      </c>
      <c r="J89" s="2">
        <v>8.6</v>
      </c>
      <c r="K89" s="2">
        <v>8.6</v>
      </c>
      <c r="L89" s="2">
        <v>3.6</v>
      </c>
      <c r="M89" s="2">
        <v>4.4000000000000004</v>
      </c>
      <c r="N89" s="2">
        <v>1243</v>
      </c>
      <c r="O89" s="2">
        <v>702000</v>
      </c>
    </row>
    <row r="90" spans="1:19" x14ac:dyDescent="0.2">
      <c r="A90" s="3">
        <v>43658</v>
      </c>
      <c r="B90" s="2" t="s">
        <v>19</v>
      </c>
      <c r="C90" s="3">
        <v>43657</v>
      </c>
      <c r="D90" s="2">
        <v>721.5</v>
      </c>
      <c r="E90" s="2">
        <v>758</v>
      </c>
      <c r="F90" s="2">
        <v>760</v>
      </c>
      <c r="G90" s="2" t="s">
        <v>20</v>
      </c>
      <c r="H90" s="2" t="s">
        <v>21</v>
      </c>
      <c r="I90" s="3">
        <v>43671</v>
      </c>
      <c r="J90" s="2">
        <v>4.8</v>
      </c>
      <c r="K90" s="2">
        <v>5</v>
      </c>
      <c r="L90" s="2">
        <v>3.45</v>
      </c>
      <c r="M90" s="2">
        <v>4.8</v>
      </c>
      <c r="N90" s="2">
        <v>770</v>
      </c>
      <c r="O90" s="2">
        <v>604800</v>
      </c>
      <c r="P90" s="2">
        <f t="shared" ref="P90" si="172">IFERROR(J90-J91,0)</f>
        <v>-14.7</v>
      </c>
      <c r="Q90" s="2">
        <f t="shared" ref="Q90" si="173">IF(P90=0, 0, IFERROR(M90 - M91, 0))</f>
        <v>-20</v>
      </c>
      <c r="R90" s="2">
        <f t="shared" ref="R90" si="174">IF(P90=0, 0, IFERROR(J90 - M91, 0))</f>
        <v>-20</v>
      </c>
      <c r="S90" s="2">
        <f t="shared" ref="S90" si="175">IF(P90=0, 0, IFERROR(M90 - J91, 0))</f>
        <v>-14.7</v>
      </c>
    </row>
    <row r="91" spans="1:19" x14ac:dyDescent="0.2">
      <c r="A91" s="3">
        <v>43658</v>
      </c>
      <c r="B91" s="2" t="s">
        <v>22</v>
      </c>
      <c r="C91" s="3">
        <v>43661</v>
      </c>
      <c r="D91" s="2">
        <v>779.35</v>
      </c>
      <c r="E91" s="2">
        <v>758</v>
      </c>
      <c r="F91" s="2">
        <v>760</v>
      </c>
      <c r="G91" s="2" t="s">
        <v>20</v>
      </c>
      <c r="H91" s="2" t="s">
        <v>21</v>
      </c>
      <c r="I91" s="3">
        <v>43671</v>
      </c>
      <c r="J91" s="2">
        <v>19.5</v>
      </c>
      <c r="K91" s="2">
        <v>25.75</v>
      </c>
      <c r="L91" s="2">
        <v>8.6</v>
      </c>
      <c r="M91" s="2">
        <v>24.8</v>
      </c>
      <c r="N91" s="2">
        <v>7693</v>
      </c>
      <c r="O91" s="2">
        <v>540000</v>
      </c>
    </row>
    <row r="92" spans="1:19" x14ac:dyDescent="0.2">
      <c r="A92" s="3">
        <v>43658</v>
      </c>
      <c r="B92" s="2" t="s">
        <v>19</v>
      </c>
      <c r="C92" s="3">
        <v>43657</v>
      </c>
      <c r="D92" s="2">
        <v>721.5</v>
      </c>
      <c r="E92" s="2">
        <v>685</v>
      </c>
      <c r="F92" s="2">
        <v>680</v>
      </c>
      <c r="G92" s="2" t="s">
        <v>23</v>
      </c>
      <c r="H92" s="2" t="s">
        <v>24</v>
      </c>
      <c r="I92" s="3">
        <v>43671</v>
      </c>
      <c r="J92" s="2">
        <v>4.7</v>
      </c>
      <c r="K92" s="2">
        <v>5.65</v>
      </c>
      <c r="L92" s="2">
        <v>2.9</v>
      </c>
      <c r="M92" s="2">
        <v>3.2</v>
      </c>
      <c r="N92" s="2">
        <v>683</v>
      </c>
      <c r="O92" s="2">
        <v>645600</v>
      </c>
      <c r="P92" s="2">
        <f t="shared" ref="P92" si="176">IFERROR(J92-J93,0)</f>
        <v>3.7</v>
      </c>
      <c r="Q92" s="2">
        <f t="shared" ref="Q92" si="177">IF(P92=0, 0, IFERROR(M92 - M93, 0))</f>
        <v>2.6500000000000004</v>
      </c>
      <c r="R92" s="2">
        <f t="shared" ref="R92" si="178">IF(P92=0, 0, IFERROR(J92 - M93, 0))</f>
        <v>4.1500000000000004</v>
      </c>
      <c r="S92" s="2">
        <f t="shared" ref="S92" si="179">IF(P92=0, 0, IFERROR(M92 - J93, 0))</f>
        <v>2.2000000000000002</v>
      </c>
    </row>
    <row r="93" spans="1:19" x14ac:dyDescent="0.2">
      <c r="A93" s="3">
        <v>43658</v>
      </c>
      <c r="B93" s="2" t="s">
        <v>22</v>
      </c>
      <c r="C93" s="3">
        <v>43661</v>
      </c>
      <c r="D93" s="2">
        <v>779.35</v>
      </c>
      <c r="E93" s="2">
        <v>685</v>
      </c>
      <c r="F93" s="2">
        <v>680</v>
      </c>
      <c r="G93" s="2" t="s">
        <v>23</v>
      </c>
      <c r="H93" s="2" t="s">
        <v>24</v>
      </c>
      <c r="I93" s="3">
        <v>43671</v>
      </c>
      <c r="J93" s="2">
        <v>1</v>
      </c>
      <c r="K93" s="2">
        <v>1.35</v>
      </c>
      <c r="L93" s="2">
        <v>0.4</v>
      </c>
      <c r="M93" s="2">
        <v>0.55000000000000004</v>
      </c>
      <c r="N93" s="2">
        <v>861</v>
      </c>
      <c r="O93" s="2">
        <v>453600</v>
      </c>
    </row>
    <row r="94" spans="1:19" x14ac:dyDescent="0.2">
      <c r="A94" s="3">
        <v>43567</v>
      </c>
      <c r="B94" s="2" t="s">
        <v>19</v>
      </c>
      <c r="C94" s="3">
        <v>43566</v>
      </c>
      <c r="D94" s="2">
        <v>742.7</v>
      </c>
      <c r="E94" s="2">
        <v>780</v>
      </c>
      <c r="F94" s="2">
        <v>780</v>
      </c>
      <c r="G94" s="2" t="s">
        <v>20</v>
      </c>
      <c r="H94" s="2" t="s">
        <v>21</v>
      </c>
      <c r="I94" s="3">
        <v>43580</v>
      </c>
      <c r="J94" s="2">
        <v>14.25</v>
      </c>
      <c r="K94" s="2">
        <v>14.25</v>
      </c>
      <c r="L94" s="2">
        <v>8.6</v>
      </c>
      <c r="M94" s="2">
        <v>9</v>
      </c>
      <c r="N94" s="2">
        <v>1920</v>
      </c>
      <c r="O94" s="2">
        <v>1490400</v>
      </c>
      <c r="P94" s="2">
        <f t="shared" ref="P94" si="180">IFERROR(J94-J95,0)</f>
        <v>11.05</v>
      </c>
      <c r="Q94" s="2">
        <f t="shared" ref="Q94" si="181">IF(P94=0, 0, IFERROR(M94 - M95, 0))</f>
        <v>7.2</v>
      </c>
      <c r="R94" s="2">
        <f t="shared" ref="R94" si="182">IF(P94=0, 0, IFERROR(J94 - M95, 0))</f>
        <v>12.45</v>
      </c>
      <c r="S94" s="2">
        <f t="shared" ref="S94" si="183">IF(P94=0, 0, IFERROR(M94 - J95, 0))</f>
        <v>5.8</v>
      </c>
    </row>
    <row r="95" spans="1:19" x14ac:dyDescent="0.2">
      <c r="A95" s="3">
        <v>43567</v>
      </c>
      <c r="B95" s="2" t="s">
        <v>22</v>
      </c>
      <c r="C95" s="3">
        <v>43570</v>
      </c>
      <c r="D95" s="2">
        <v>727.5</v>
      </c>
      <c r="E95" s="2">
        <v>780</v>
      </c>
      <c r="F95" s="2">
        <v>780</v>
      </c>
      <c r="G95" s="2" t="s">
        <v>20</v>
      </c>
      <c r="H95" s="2" t="s">
        <v>21</v>
      </c>
      <c r="I95" s="3">
        <v>43580</v>
      </c>
      <c r="J95" s="2">
        <v>3.2</v>
      </c>
      <c r="K95" s="2">
        <v>3.2</v>
      </c>
      <c r="L95" s="2">
        <v>1.25</v>
      </c>
      <c r="M95" s="2">
        <v>1.8</v>
      </c>
      <c r="N95" s="2">
        <v>4475</v>
      </c>
      <c r="O95" s="2">
        <v>2114400</v>
      </c>
    </row>
    <row r="96" spans="1:19" x14ac:dyDescent="0.2">
      <c r="A96" s="3">
        <v>43567</v>
      </c>
      <c r="B96" s="2" t="s">
        <v>19</v>
      </c>
      <c r="C96" s="3">
        <v>43566</v>
      </c>
      <c r="D96" s="2">
        <v>742.7</v>
      </c>
      <c r="E96" s="2">
        <v>706</v>
      </c>
      <c r="F96" s="2">
        <v>710</v>
      </c>
      <c r="G96" s="2" t="s">
        <v>23</v>
      </c>
      <c r="H96" s="2" t="s">
        <v>24</v>
      </c>
      <c r="I96" s="3">
        <v>43580</v>
      </c>
      <c r="J96" s="2">
        <v>9.65</v>
      </c>
      <c r="K96" s="2">
        <v>9.65</v>
      </c>
      <c r="L96" s="2">
        <v>6.25</v>
      </c>
      <c r="M96" s="2">
        <v>6.8</v>
      </c>
      <c r="N96" s="2">
        <v>386</v>
      </c>
      <c r="O96" s="2">
        <v>201600</v>
      </c>
      <c r="P96" s="2">
        <f t="shared" ref="P96" si="184">IFERROR(J96-J97,0)</f>
        <v>1.4000000000000004</v>
      </c>
      <c r="Q96" s="2">
        <f t="shared" ref="Q96" si="185">IF(P96=0, 0, IFERROR(M96 - M97, 0))</f>
        <v>2.6499999999999995</v>
      </c>
      <c r="R96" s="2">
        <f t="shared" ref="R96" si="186">IF(P96=0, 0, IFERROR(J96 - M97, 0))</f>
        <v>5.5</v>
      </c>
      <c r="S96" s="2">
        <f t="shared" ref="S96" si="187">IF(P96=0, 0, IFERROR(M96 - J97, 0))</f>
        <v>-1.4500000000000002</v>
      </c>
    </row>
    <row r="97" spans="1:19" x14ac:dyDescent="0.2">
      <c r="A97" s="3">
        <v>43567</v>
      </c>
      <c r="B97" s="2" t="s">
        <v>22</v>
      </c>
      <c r="C97" s="3">
        <v>43570</v>
      </c>
      <c r="D97" s="2">
        <v>727.5</v>
      </c>
      <c r="E97" s="2">
        <v>706</v>
      </c>
      <c r="F97" s="2">
        <v>710</v>
      </c>
      <c r="G97" s="2" t="s">
        <v>23</v>
      </c>
      <c r="H97" s="2" t="s">
        <v>24</v>
      </c>
      <c r="I97" s="3">
        <v>43580</v>
      </c>
      <c r="J97" s="2">
        <v>8.25</v>
      </c>
      <c r="K97" s="2">
        <v>10.7</v>
      </c>
      <c r="L97" s="2">
        <v>3.75</v>
      </c>
      <c r="M97" s="2">
        <v>4.1500000000000004</v>
      </c>
      <c r="N97" s="2">
        <v>4031</v>
      </c>
      <c r="O97" s="2">
        <v>828000</v>
      </c>
    </row>
    <row r="98" spans="1:19" x14ac:dyDescent="0.2">
      <c r="A98" s="3">
        <v>43476</v>
      </c>
      <c r="B98" s="2" t="s">
        <v>19</v>
      </c>
      <c r="C98" s="3">
        <v>43475</v>
      </c>
      <c r="D98" s="2">
        <v>679.7</v>
      </c>
      <c r="E98" s="2">
        <v>714</v>
      </c>
      <c r="F98" s="2">
        <v>720</v>
      </c>
      <c r="G98" s="2" t="s">
        <v>20</v>
      </c>
      <c r="H98" s="2" t="s">
        <v>21</v>
      </c>
      <c r="I98" s="3">
        <v>43496</v>
      </c>
      <c r="J98" s="2">
        <v>8.1</v>
      </c>
      <c r="K98" s="2">
        <v>8.3000000000000007</v>
      </c>
      <c r="L98" s="2">
        <v>6.5</v>
      </c>
      <c r="M98" s="2">
        <v>7.25</v>
      </c>
      <c r="N98" s="2">
        <v>669</v>
      </c>
      <c r="O98" s="2">
        <v>567600</v>
      </c>
      <c r="P98" s="2">
        <f t="shared" ref="P98" si="188">IFERROR(J98-J99,0)</f>
        <v>-0.95000000000000107</v>
      </c>
      <c r="Q98" s="2">
        <f t="shared" ref="Q98" si="189">IF(P98=0, 0, IFERROR(M98 - M99, 0))</f>
        <v>0</v>
      </c>
      <c r="R98" s="2">
        <f t="shared" ref="R98" si="190">IF(P98=0, 0, IFERROR(J98 - M99, 0))</f>
        <v>0.84999999999999964</v>
      </c>
      <c r="S98" s="2">
        <f t="shared" ref="S98" si="191">IF(P98=0, 0, IFERROR(M98 - J99, 0))</f>
        <v>-1.8000000000000007</v>
      </c>
    </row>
    <row r="99" spans="1:19" x14ac:dyDescent="0.2">
      <c r="A99" s="3">
        <v>43476</v>
      </c>
      <c r="B99" s="2" t="s">
        <v>22</v>
      </c>
      <c r="C99" s="3">
        <v>43479</v>
      </c>
      <c r="D99" s="2">
        <v>701.9</v>
      </c>
      <c r="E99" s="2">
        <v>714</v>
      </c>
      <c r="F99" s="2">
        <v>720</v>
      </c>
      <c r="G99" s="2" t="s">
        <v>20</v>
      </c>
      <c r="H99" s="2" t="s">
        <v>21</v>
      </c>
      <c r="I99" s="3">
        <v>43496</v>
      </c>
      <c r="J99" s="2">
        <v>9.0500000000000007</v>
      </c>
      <c r="K99" s="2">
        <v>10.65</v>
      </c>
      <c r="L99" s="2">
        <v>6.05</v>
      </c>
      <c r="M99" s="2">
        <v>7.25</v>
      </c>
      <c r="N99" s="2">
        <v>5815</v>
      </c>
      <c r="O99" s="2">
        <v>1245600</v>
      </c>
    </row>
    <row r="100" spans="1:19" x14ac:dyDescent="0.2">
      <c r="A100" s="3">
        <v>43476</v>
      </c>
      <c r="B100" s="2" t="s">
        <v>19</v>
      </c>
      <c r="C100" s="3">
        <v>43475</v>
      </c>
      <c r="D100" s="2">
        <v>679.7</v>
      </c>
      <c r="E100" s="2">
        <v>646</v>
      </c>
      <c r="F100" s="2">
        <v>650</v>
      </c>
      <c r="G100" s="2" t="s">
        <v>23</v>
      </c>
      <c r="H100" s="2" t="s">
        <v>24</v>
      </c>
      <c r="I100" s="3">
        <v>43496</v>
      </c>
      <c r="J100" s="2">
        <v>10.25</v>
      </c>
      <c r="K100" s="2">
        <v>11.4</v>
      </c>
      <c r="L100" s="2">
        <v>8.85</v>
      </c>
      <c r="M100" s="2">
        <v>9.3000000000000007</v>
      </c>
      <c r="N100" s="2">
        <v>614</v>
      </c>
      <c r="O100" s="2">
        <v>1045200</v>
      </c>
      <c r="P100" s="2">
        <f t="shared" ref="P100" si="192">IFERROR(J100-J101,0)</f>
        <v>4.8499999999999996</v>
      </c>
      <c r="Q100" s="2">
        <f t="shared" ref="Q100" si="193">IF(P100=0, 0, IFERROR(M100 - M101, 0))</f>
        <v>6.5000000000000009</v>
      </c>
      <c r="R100" s="2">
        <f t="shared" ref="R100" si="194">IF(P100=0, 0, IFERROR(J100 - M101, 0))</f>
        <v>7.45</v>
      </c>
      <c r="S100" s="2">
        <f t="shared" ref="S100" si="195">IF(P100=0, 0, IFERROR(M100 - J101, 0))</f>
        <v>3.9000000000000004</v>
      </c>
    </row>
    <row r="101" spans="1:19" x14ac:dyDescent="0.2">
      <c r="A101" s="3">
        <v>43476</v>
      </c>
      <c r="B101" s="2" t="s">
        <v>22</v>
      </c>
      <c r="C101" s="3">
        <v>43479</v>
      </c>
      <c r="D101" s="2">
        <v>701.9</v>
      </c>
      <c r="E101" s="2">
        <v>646</v>
      </c>
      <c r="F101" s="2">
        <v>650</v>
      </c>
      <c r="G101" s="2" t="s">
        <v>23</v>
      </c>
      <c r="H101" s="2" t="s">
        <v>24</v>
      </c>
      <c r="I101" s="3">
        <v>43496</v>
      </c>
      <c r="J101" s="2">
        <v>5.4</v>
      </c>
      <c r="K101" s="2">
        <v>5.4</v>
      </c>
      <c r="L101" s="2">
        <v>2.35</v>
      </c>
      <c r="M101" s="2">
        <v>2.8</v>
      </c>
      <c r="N101" s="2">
        <v>2853</v>
      </c>
      <c r="O101" s="2">
        <v>1513200</v>
      </c>
    </row>
    <row r="102" spans="1:19" x14ac:dyDescent="0.2">
      <c r="A102" s="3">
        <v>43389</v>
      </c>
      <c r="B102" s="2" t="s">
        <v>19</v>
      </c>
      <c r="C102" s="3">
        <v>43388</v>
      </c>
      <c r="D102" s="2">
        <v>698.8</v>
      </c>
      <c r="E102" s="2">
        <v>734</v>
      </c>
      <c r="F102" s="2">
        <v>740</v>
      </c>
      <c r="G102" s="2" t="s">
        <v>20</v>
      </c>
      <c r="H102" s="2" t="s">
        <v>21</v>
      </c>
      <c r="I102" s="3">
        <v>43398</v>
      </c>
      <c r="J102" s="2">
        <v>7.4</v>
      </c>
      <c r="K102" s="2">
        <v>9.25</v>
      </c>
      <c r="L102" s="2">
        <v>5.85</v>
      </c>
      <c r="M102" s="2">
        <v>8.35</v>
      </c>
      <c r="N102" s="2">
        <v>843</v>
      </c>
      <c r="O102" s="2">
        <v>517200</v>
      </c>
      <c r="P102" s="2">
        <f t="shared" ref="P102" si="196">IFERROR(J102-J103,0)</f>
        <v>-0.39999999999999947</v>
      </c>
      <c r="Q102" s="2">
        <f t="shared" ref="Q102" si="197">IF(P102=0, 0, IFERROR(M102 - M103, 0))</f>
        <v>5.6999999999999993</v>
      </c>
      <c r="R102" s="2">
        <f t="shared" ref="R102" si="198">IF(P102=0, 0, IFERROR(J102 - M103, 0))</f>
        <v>4.75</v>
      </c>
      <c r="S102" s="2">
        <f t="shared" ref="S102" si="199">IF(P102=0, 0, IFERROR(M102 - J103, 0))</f>
        <v>0.54999999999999982</v>
      </c>
    </row>
    <row r="103" spans="1:19" x14ac:dyDescent="0.2">
      <c r="A103" s="3">
        <v>43389</v>
      </c>
      <c r="B103" s="2" t="s">
        <v>22</v>
      </c>
      <c r="C103" s="3">
        <v>43390</v>
      </c>
      <c r="D103" s="2">
        <v>705.35</v>
      </c>
      <c r="E103" s="2">
        <v>734</v>
      </c>
      <c r="F103" s="2">
        <v>740</v>
      </c>
      <c r="G103" s="2" t="s">
        <v>20</v>
      </c>
      <c r="H103" s="2" t="s">
        <v>21</v>
      </c>
      <c r="I103" s="3">
        <v>43398</v>
      </c>
      <c r="J103" s="2">
        <v>7.8</v>
      </c>
      <c r="K103" s="2">
        <v>9.6999999999999993</v>
      </c>
      <c r="L103" s="2">
        <v>2.0499999999999998</v>
      </c>
      <c r="M103" s="2">
        <v>2.65</v>
      </c>
      <c r="N103" s="2">
        <v>4449</v>
      </c>
      <c r="O103" s="2">
        <v>1105200</v>
      </c>
    </row>
    <row r="104" spans="1:19" x14ac:dyDescent="0.2">
      <c r="A104" s="3">
        <v>43389</v>
      </c>
      <c r="B104" s="2" t="s">
        <v>19</v>
      </c>
      <c r="C104" s="3">
        <v>43388</v>
      </c>
      <c r="D104" s="2">
        <v>698.8</v>
      </c>
      <c r="E104" s="2">
        <v>664</v>
      </c>
      <c r="F104" s="2">
        <v>660</v>
      </c>
      <c r="G104" s="2" t="s">
        <v>23</v>
      </c>
      <c r="H104" s="2" t="s">
        <v>24</v>
      </c>
      <c r="I104" s="3">
        <v>43398</v>
      </c>
      <c r="J104" s="2">
        <v>12.3</v>
      </c>
      <c r="K104" s="2">
        <v>14.25</v>
      </c>
      <c r="L104" s="2">
        <v>7.6</v>
      </c>
      <c r="M104" s="2">
        <v>8.4499999999999993</v>
      </c>
      <c r="N104" s="2">
        <v>807</v>
      </c>
      <c r="O104" s="2">
        <v>380400</v>
      </c>
      <c r="P104" s="2">
        <f t="shared" ref="P104" si="200">IFERROR(J104-J105,0)</f>
        <v>9.3000000000000007</v>
      </c>
      <c r="Q104" s="2">
        <f t="shared" ref="Q104" si="201">IF(P104=0, 0, IFERROR(M104 - M105, 0))</f>
        <v>5.1499999999999995</v>
      </c>
      <c r="R104" s="2">
        <f t="shared" ref="R104" si="202">IF(P104=0, 0, IFERROR(J104 - M105, 0))</f>
        <v>9</v>
      </c>
      <c r="S104" s="2">
        <f t="shared" ref="S104" si="203">IF(P104=0, 0, IFERROR(M104 - J105, 0))</f>
        <v>5.4499999999999993</v>
      </c>
    </row>
    <row r="105" spans="1:19" x14ac:dyDescent="0.2">
      <c r="A105" s="3">
        <v>43389</v>
      </c>
      <c r="B105" s="2" t="s">
        <v>22</v>
      </c>
      <c r="C105" s="3">
        <v>43390</v>
      </c>
      <c r="D105" s="2">
        <v>705.35</v>
      </c>
      <c r="E105" s="2">
        <v>664</v>
      </c>
      <c r="F105" s="2">
        <v>660</v>
      </c>
      <c r="G105" s="2" t="s">
        <v>23</v>
      </c>
      <c r="H105" s="2" t="s">
        <v>24</v>
      </c>
      <c r="I105" s="3">
        <v>43398</v>
      </c>
      <c r="J105" s="2">
        <v>3</v>
      </c>
      <c r="K105" s="2">
        <v>5.95</v>
      </c>
      <c r="L105" s="2">
        <v>2.15</v>
      </c>
      <c r="M105" s="2">
        <v>3.3</v>
      </c>
      <c r="N105" s="2">
        <v>2438</v>
      </c>
      <c r="O105" s="2">
        <v>781200</v>
      </c>
    </row>
    <row r="106" spans="1:19" x14ac:dyDescent="0.2">
      <c r="A106" s="3">
        <v>43294</v>
      </c>
      <c r="B106" s="2" t="s">
        <v>19</v>
      </c>
      <c r="C106" s="3">
        <v>43293</v>
      </c>
      <c r="D106" s="2">
        <v>1294.3499999999999</v>
      </c>
      <c r="E106" s="2">
        <v>1359</v>
      </c>
      <c r="F106" s="2">
        <v>1360</v>
      </c>
      <c r="G106" s="2" t="s">
        <v>20</v>
      </c>
      <c r="H106" s="2" t="s">
        <v>21</v>
      </c>
      <c r="I106" s="3">
        <v>43307</v>
      </c>
      <c r="J106" s="2">
        <v>25.4</v>
      </c>
      <c r="K106" s="2">
        <v>25.5</v>
      </c>
      <c r="L106" s="2">
        <v>17</v>
      </c>
      <c r="M106" s="2">
        <v>18.7</v>
      </c>
      <c r="N106" s="2">
        <v>2979</v>
      </c>
      <c r="O106" s="2">
        <v>922800</v>
      </c>
      <c r="P106" s="2">
        <f t="shared" ref="P106" si="204">IFERROR(J106-J107,0)</f>
        <v>2.5999999999999979</v>
      </c>
      <c r="Q106" s="2">
        <f t="shared" ref="Q106" si="205">IF(P106=0, 0, IFERROR(M106 - M107, 0))</f>
        <v>2.6499999999999986</v>
      </c>
      <c r="R106" s="2">
        <f t="shared" ref="R106" si="206">IF(P106=0, 0, IFERROR(J106 - M107, 0))</f>
        <v>9.3499999999999979</v>
      </c>
      <c r="S106" s="2">
        <f t="shared" ref="S106" si="207">IF(P106=0, 0, IFERROR(M106 - J107, 0))</f>
        <v>-4.1000000000000014</v>
      </c>
    </row>
    <row r="107" spans="1:19" x14ac:dyDescent="0.2">
      <c r="A107" s="3">
        <v>43294</v>
      </c>
      <c r="B107" s="2" t="s">
        <v>22</v>
      </c>
      <c r="C107" s="3">
        <v>43297</v>
      </c>
      <c r="D107" s="2">
        <v>1332.85</v>
      </c>
      <c r="E107" s="2">
        <v>1359</v>
      </c>
      <c r="F107" s="2">
        <v>1360</v>
      </c>
      <c r="G107" s="2" t="s">
        <v>20</v>
      </c>
      <c r="H107" s="2" t="s">
        <v>21</v>
      </c>
      <c r="I107" s="3">
        <v>43307</v>
      </c>
      <c r="J107" s="2">
        <v>22.8</v>
      </c>
      <c r="K107" s="2">
        <v>42.9</v>
      </c>
      <c r="L107" s="2">
        <v>6.75</v>
      </c>
      <c r="M107" s="2">
        <v>16.05</v>
      </c>
      <c r="N107" s="2">
        <v>17219</v>
      </c>
      <c r="O107" s="2">
        <v>1003800</v>
      </c>
    </row>
    <row r="108" spans="1:19" x14ac:dyDescent="0.2">
      <c r="A108" s="3">
        <v>43294</v>
      </c>
      <c r="B108" s="2" t="s">
        <v>19</v>
      </c>
      <c r="C108" s="3">
        <v>43293</v>
      </c>
      <c r="D108" s="2">
        <v>1294.3499999999999</v>
      </c>
      <c r="E108" s="2">
        <v>1230</v>
      </c>
      <c r="F108" s="2">
        <v>1240</v>
      </c>
      <c r="G108" s="2" t="s">
        <v>23</v>
      </c>
      <c r="H108" s="2" t="s">
        <v>24</v>
      </c>
      <c r="I108" s="3">
        <v>43307</v>
      </c>
      <c r="J108" s="2">
        <v>12</v>
      </c>
      <c r="K108" s="2">
        <v>21.2</v>
      </c>
      <c r="L108" s="2">
        <v>10.45</v>
      </c>
      <c r="M108" s="2">
        <v>17.7</v>
      </c>
      <c r="N108" s="2">
        <v>1291</v>
      </c>
      <c r="O108" s="2">
        <v>404400</v>
      </c>
      <c r="P108" s="2">
        <f t="shared" ref="P108" si="208">IFERROR(J108-J109,0)</f>
        <v>2.5</v>
      </c>
      <c r="Q108" s="2">
        <f t="shared" ref="Q108" si="209">IF(P108=0, 0, IFERROR(M108 - M109, 0))</f>
        <v>13.549999999999999</v>
      </c>
      <c r="R108" s="2">
        <f t="shared" ref="R108" si="210">IF(P108=0, 0, IFERROR(J108 - M109, 0))</f>
        <v>7.85</v>
      </c>
      <c r="S108" s="2">
        <f t="shared" ref="S108" si="211">IF(P108=0, 0, IFERROR(M108 - J109, 0))</f>
        <v>8.1999999999999993</v>
      </c>
    </row>
    <row r="109" spans="1:19" x14ac:dyDescent="0.2">
      <c r="A109" s="3">
        <v>43294</v>
      </c>
      <c r="B109" s="2" t="s">
        <v>22</v>
      </c>
      <c r="C109" s="3">
        <v>43297</v>
      </c>
      <c r="D109" s="2">
        <v>1332.85</v>
      </c>
      <c r="E109" s="2">
        <v>1230</v>
      </c>
      <c r="F109" s="2">
        <v>1240</v>
      </c>
      <c r="G109" s="2" t="s">
        <v>23</v>
      </c>
      <c r="H109" s="2" t="s">
        <v>24</v>
      </c>
      <c r="I109" s="3">
        <v>43307</v>
      </c>
      <c r="J109" s="2">
        <v>9.5</v>
      </c>
      <c r="K109" s="2">
        <v>11.3</v>
      </c>
      <c r="L109" s="2">
        <v>2.5</v>
      </c>
      <c r="M109" s="2">
        <v>4.1500000000000004</v>
      </c>
      <c r="N109" s="2">
        <v>5222</v>
      </c>
      <c r="O109" s="2">
        <v>457800</v>
      </c>
    </row>
    <row r="110" spans="1:19" x14ac:dyDescent="0.2">
      <c r="A110" s="3">
        <v>43203</v>
      </c>
      <c r="B110" s="2" t="s">
        <v>19</v>
      </c>
      <c r="C110" s="3">
        <v>43202</v>
      </c>
      <c r="D110" s="2">
        <v>1162.5999999999999</v>
      </c>
      <c r="E110" s="2">
        <v>1221</v>
      </c>
      <c r="F110" s="2">
        <v>1240</v>
      </c>
      <c r="G110" s="2" t="s">
        <v>20</v>
      </c>
      <c r="H110" s="2" t="s">
        <v>21</v>
      </c>
      <c r="I110" s="3">
        <v>43216</v>
      </c>
      <c r="J110" s="2">
        <v>6</v>
      </c>
      <c r="K110" s="2">
        <v>8.9499999999999993</v>
      </c>
      <c r="L110" s="2">
        <v>5.7</v>
      </c>
      <c r="M110" s="2">
        <v>7.05</v>
      </c>
      <c r="N110" s="2">
        <v>1808</v>
      </c>
      <c r="O110" s="2">
        <v>527400</v>
      </c>
      <c r="P110" s="2">
        <f t="shared" ref="P110" si="212">IFERROR(J110-J111,0)</f>
        <v>2.0499999999999998</v>
      </c>
      <c r="Q110" s="2">
        <f t="shared" ref="Q110" si="213">IF(P110=0, 0, IFERROR(M110 - M111, 0))</f>
        <v>5.65</v>
      </c>
      <c r="R110" s="2">
        <f t="shared" ref="R110" si="214">IF(P110=0, 0, IFERROR(J110 - M111, 0))</f>
        <v>4.5999999999999996</v>
      </c>
      <c r="S110" s="2">
        <f t="shared" ref="S110" si="215">IF(P110=0, 0, IFERROR(M110 - J111, 0))</f>
        <v>3.0999999999999996</v>
      </c>
    </row>
    <row r="111" spans="1:19" x14ac:dyDescent="0.2">
      <c r="A111" s="3">
        <v>43203</v>
      </c>
      <c r="B111" s="2" t="s">
        <v>22</v>
      </c>
      <c r="C111" s="3">
        <v>43206</v>
      </c>
      <c r="D111" s="2">
        <v>1133.2</v>
      </c>
      <c r="E111" s="2">
        <v>1221</v>
      </c>
      <c r="F111" s="2">
        <v>1240</v>
      </c>
      <c r="G111" s="2" t="s">
        <v>20</v>
      </c>
      <c r="H111" s="2" t="s">
        <v>21</v>
      </c>
      <c r="I111" s="3">
        <v>43216</v>
      </c>
      <c r="J111" s="2">
        <v>3.95</v>
      </c>
      <c r="K111" s="2">
        <v>3.95</v>
      </c>
      <c r="L111" s="2">
        <v>1</v>
      </c>
      <c r="M111" s="2">
        <v>1.4</v>
      </c>
      <c r="N111" s="2">
        <v>5006</v>
      </c>
      <c r="O111" s="2">
        <v>734400</v>
      </c>
    </row>
    <row r="112" spans="1:19" x14ac:dyDescent="0.2">
      <c r="A112" s="3">
        <v>43203</v>
      </c>
      <c r="B112" s="2" t="s">
        <v>19</v>
      </c>
      <c r="C112" s="3">
        <v>43202</v>
      </c>
      <c r="D112" s="2">
        <v>1162.5999999999999</v>
      </c>
      <c r="E112" s="2">
        <v>1104</v>
      </c>
      <c r="F112" s="2">
        <v>1100</v>
      </c>
      <c r="G112" s="2" t="s">
        <v>23</v>
      </c>
      <c r="H112" s="2" t="s">
        <v>24</v>
      </c>
      <c r="I112" s="3">
        <v>43216</v>
      </c>
      <c r="J112" s="2">
        <v>21.2</v>
      </c>
      <c r="K112" s="2">
        <v>21.2</v>
      </c>
      <c r="L112" s="2">
        <v>7.65</v>
      </c>
      <c r="M112" s="2">
        <v>9.4</v>
      </c>
      <c r="N112" s="2">
        <v>4335</v>
      </c>
      <c r="O112" s="2">
        <v>1254600</v>
      </c>
      <c r="P112" s="2">
        <f t="shared" ref="P112" si="216">IFERROR(J112-J113,0)</f>
        <v>6.7999999999999989</v>
      </c>
      <c r="Q112" s="2">
        <f t="shared" ref="Q112" si="217">IF(P112=0, 0, IFERROR(M112 - M113, 0))</f>
        <v>2.25</v>
      </c>
      <c r="R112" s="2">
        <f t="shared" ref="R112" si="218">IF(P112=0, 0, IFERROR(J112 - M113, 0))</f>
        <v>14.049999999999999</v>
      </c>
      <c r="S112" s="2">
        <f t="shared" ref="S112" si="219">IF(P112=0, 0, IFERROR(M112 - J113, 0))</f>
        <v>-5</v>
      </c>
    </row>
    <row r="113" spans="1:19" x14ac:dyDescent="0.2">
      <c r="A113" s="3">
        <v>43203</v>
      </c>
      <c r="B113" s="2" t="s">
        <v>22</v>
      </c>
      <c r="C113" s="3">
        <v>43206</v>
      </c>
      <c r="D113" s="2">
        <v>1133.2</v>
      </c>
      <c r="E113" s="2">
        <v>1104</v>
      </c>
      <c r="F113" s="2">
        <v>1100</v>
      </c>
      <c r="G113" s="2" t="s">
        <v>23</v>
      </c>
      <c r="H113" s="2" t="s">
        <v>24</v>
      </c>
      <c r="I113" s="3">
        <v>43216</v>
      </c>
      <c r="J113" s="2">
        <v>14.4</v>
      </c>
      <c r="K113" s="2">
        <v>20</v>
      </c>
      <c r="L113" s="2">
        <v>6.2</v>
      </c>
      <c r="M113" s="2">
        <v>7.15</v>
      </c>
      <c r="N113" s="2">
        <v>13386</v>
      </c>
      <c r="O113" s="2">
        <v>1760400</v>
      </c>
    </row>
    <row r="114" spans="1:19" x14ac:dyDescent="0.2">
      <c r="A114" s="3">
        <v>43112</v>
      </c>
      <c r="B114" s="2" t="s">
        <v>19</v>
      </c>
      <c r="C114" s="3">
        <v>43111</v>
      </c>
      <c r="D114" s="2">
        <v>1075.8</v>
      </c>
      <c r="E114" s="2">
        <v>1130</v>
      </c>
      <c r="F114" s="2">
        <v>1140</v>
      </c>
      <c r="G114" s="2" t="s">
        <v>20</v>
      </c>
      <c r="H114" s="2" t="s">
        <v>21</v>
      </c>
      <c r="I114" s="3">
        <v>43125</v>
      </c>
      <c r="J114" s="2">
        <v>10</v>
      </c>
      <c r="K114" s="2">
        <v>10.9</v>
      </c>
      <c r="L114" s="2">
        <v>7.35</v>
      </c>
      <c r="M114" s="2">
        <v>8.4</v>
      </c>
      <c r="N114" s="2">
        <v>2236</v>
      </c>
      <c r="O114" s="2">
        <v>643200</v>
      </c>
      <c r="P114" s="2">
        <f t="shared" ref="P114" si="220">IFERROR(J114-J115,0)</f>
        <v>6</v>
      </c>
      <c r="Q114" s="2">
        <f t="shared" ref="Q114" si="221">IF(P114=0, 0, IFERROR(M114 - M115, 0))</f>
        <v>6.0500000000000007</v>
      </c>
      <c r="R114" s="2">
        <f t="shared" ref="R114" si="222">IF(P114=0, 0, IFERROR(J114 - M115, 0))</f>
        <v>7.65</v>
      </c>
      <c r="S114" s="2">
        <f t="shared" ref="S114" si="223">IF(P114=0, 0, IFERROR(M114 - J115, 0))</f>
        <v>4.4000000000000004</v>
      </c>
    </row>
    <row r="115" spans="1:19" x14ac:dyDescent="0.2">
      <c r="A115" s="3">
        <v>43112</v>
      </c>
      <c r="B115" s="2" t="s">
        <v>22</v>
      </c>
      <c r="C115" s="3">
        <v>43115</v>
      </c>
      <c r="D115" s="2">
        <v>1081.1500000000001</v>
      </c>
      <c r="E115" s="2">
        <v>1130</v>
      </c>
      <c r="F115" s="2">
        <v>1140</v>
      </c>
      <c r="G115" s="2" t="s">
        <v>20</v>
      </c>
      <c r="H115" s="2" t="s">
        <v>21</v>
      </c>
      <c r="I115" s="3">
        <v>43125</v>
      </c>
      <c r="J115" s="2">
        <v>4</v>
      </c>
      <c r="K115" s="2">
        <v>5.8</v>
      </c>
      <c r="L115" s="2">
        <v>2.0499999999999998</v>
      </c>
      <c r="M115" s="2">
        <v>2.35</v>
      </c>
      <c r="N115" s="2">
        <v>2670</v>
      </c>
      <c r="O115" s="2">
        <v>681000</v>
      </c>
    </row>
    <row r="116" spans="1:19" x14ac:dyDescent="0.2">
      <c r="A116" s="3">
        <v>43112</v>
      </c>
      <c r="B116" s="2" t="s">
        <v>19</v>
      </c>
      <c r="C116" s="3">
        <v>43111</v>
      </c>
      <c r="D116" s="2">
        <v>1075.8</v>
      </c>
      <c r="E116" s="2">
        <v>1022</v>
      </c>
      <c r="F116" s="2">
        <v>1020</v>
      </c>
      <c r="G116" s="2" t="s">
        <v>23</v>
      </c>
      <c r="H116" s="2" t="s">
        <v>24</v>
      </c>
      <c r="I116" s="3">
        <v>43125</v>
      </c>
      <c r="J116" s="2">
        <v>17</v>
      </c>
      <c r="K116" s="2">
        <v>17</v>
      </c>
      <c r="L116" s="2">
        <v>9.1</v>
      </c>
      <c r="M116" s="2">
        <v>9.85</v>
      </c>
      <c r="N116" s="2">
        <v>2685</v>
      </c>
      <c r="O116" s="2">
        <v>841800</v>
      </c>
      <c r="P116" s="2">
        <f t="shared" ref="P116" si="224">IFERROR(J116-J117,0)</f>
        <v>12.6</v>
      </c>
      <c r="Q116" s="2">
        <f t="shared" ref="Q116" si="225">IF(P116=0, 0, IFERROR(M116 - M117, 0))</f>
        <v>6.75</v>
      </c>
      <c r="R116" s="2">
        <f t="shared" ref="R116" si="226">IF(P116=0, 0, IFERROR(J116 - M117, 0))</f>
        <v>13.9</v>
      </c>
      <c r="S116" s="2">
        <f t="shared" ref="S116" si="227">IF(P116=0, 0, IFERROR(M116 - J117, 0))</f>
        <v>5.4499999999999993</v>
      </c>
    </row>
    <row r="117" spans="1:19" x14ac:dyDescent="0.2">
      <c r="A117" s="3">
        <v>43112</v>
      </c>
      <c r="B117" s="2" t="s">
        <v>22</v>
      </c>
      <c r="C117" s="3">
        <v>43115</v>
      </c>
      <c r="D117" s="2">
        <v>1081.1500000000001</v>
      </c>
      <c r="E117" s="2">
        <v>1022</v>
      </c>
      <c r="F117" s="2">
        <v>1020</v>
      </c>
      <c r="G117" s="2" t="s">
        <v>23</v>
      </c>
      <c r="H117" s="2" t="s">
        <v>24</v>
      </c>
      <c r="I117" s="3">
        <v>43125</v>
      </c>
      <c r="J117" s="2">
        <v>4.4000000000000004</v>
      </c>
      <c r="K117" s="2">
        <v>6.15</v>
      </c>
      <c r="L117" s="2">
        <v>2.75</v>
      </c>
      <c r="M117" s="2">
        <v>3.1</v>
      </c>
      <c r="N117" s="2">
        <v>2614</v>
      </c>
      <c r="O117" s="2">
        <v>734400</v>
      </c>
    </row>
    <row r="118" spans="1:19" x14ac:dyDescent="0.2">
      <c r="A118" s="3">
        <v>43032</v>
      </c>
      <c r="B118" s="2" t="s">
        <v>19</v>
      </c>
      <c r="C118" s="3">
        <v>43031</v>
      </c>
      <c r="D118" s="2">
        <v>939.5</v>
      </c>
      <c r="E118" s="2">
        <v>986</v>
      </c>
      <c r="F118" s="2">
        <v>1000</v>
      </c>
      <c r="G118" s="2" t="s">
        <v>20</v>
      </c>
      <c r="H118" s="2" t="s">
        <v>21</v>
      </c>
      <c r="I118" s="3">
        <v>43069</v>
      </c>
      <c r="J118" s="2">
        <v>8.75</v>
      </c>
      <c r="K118" s="2">
        <v>11.65</v>
      </c>
      <c r="L118" s="2">
        <v>8.3000000000000007</v>
      </c>
      <c r="M118" s="2">
        <v>11.1</v>
      </c>
      <c r="N118" s="2">
        <v>607</v>
      </c>
      <c r="O118" s="2">
        <v>537500</v>
      </c>
      <c r="P118" s="2">
        <f t="shared" ref="P118" si="228">IFERROR(J118-J119,0)</f>
        <v>2.1500000000000004</v>
      </c>
      <c r="Q118" s="2">
        <f t="shared" ref="Q118" si="229">IF(P118=0, 0, IFERROR(M118 - M119, 0))</f>
        <v>3.25</v>
      </c>
      <c r="R118" s="2">
        <f t="shared" ref="R118" si="230">IF(P118=0, 0, IFERROR(J118 - M119, 0))</f>
        <v>0.90000000000000036</v>
      </c>
      <c r="S118" s="2">
        <f t="shared" ref="S118" si="231">IF(P118=0, 0, IFERROR(M118 - J119, 0))</f>
        <v>4.5</v>
      </c>
    </row>
    <row r="119" spans="1:19" x14ac:dyDescent="0.2">
      <c r="A119" s="3">
        <v>43032</v>
      </c>
      <c r="B119" s="2" t="s">
        <v>22</v>
      </c>
      <c r="C119" s="3">
        <v>43033</v>
      </c>
      <c r="D119" s="2">
        <v>935.3</v>
      </c>
      <c r="E119" s="2">
        <v>986</v>
      </c>
      <c r="F119" s="2">
        <v>1000</v>
      </c>
      <c r="G119" s="2" t="s">
        <v>20</v>
      </c>
      <c r="H119" s="2" t="s">
        <v>21</v>
      </c>
      <c r="I119" s="3">
        <v>43069</v>
      </c>
      <c r="J119" s="2">
        <v>6.6</v>
      </c>
      <c r="K119" s="2">
        <v>10.85</v>
      </c>
      <c r="L119" s="2">
        <v>6</v>
      </c>
      <c r="M119" s="2">
        <v>7.85</v>
      </c>
      <c r="N119" s="2">
        <v>1072</v>
      </c>
      <c r="O119" s="2">
        <v>771000</v>
      </c>
    </row>
    <row r="120" spans="1:19" x14ac:dyDescent="0.2">
      <c r="A120" s="3">
        <v>43032</v>
      </c>
      <c r="B120" s="2" t="s">
        <v>19</v>
      </c>
      <c r="C120" s="3">
        <v>43031</v>
      </c>
      <c r="D120" s="2">
        <v>939.5</v>
      </c>
      <c r="E120" s="2">
        <v>893</v>
      </c>
      <c r="F120" s="2">
        <v>900</v>
      </c>
      <c r="G120" s="2" t="s">
        <v>23</v>
      </c>
      <c r="H120" s="2" t="s">
        <v>24</v>
      </c>
      <c r="I120" s="3">
        <v>43069</v>
      </c>
      <c r="J120" s="2">
        <v>20.05</v>
      </c>
      <c r="K120" s="2">
        <v>22.8</v>
      </c>
      <c r="L120" s="2">
        <v>17.100000000000001</v>
      </c>
      <c r="M120" s="2">
        <v>18.3</v>
      </c>
      <c r="N120" s="2">
        <v>238</v>
      </c>
      <c r="O120" s="2">
        <v>258000</v>
      </c>
      <c r="P120" s="2">
        <f t="shared" ref="P120" si="232">IFERROR(J120-J121,0)</f>
        <v>-7.1499999999999986</v>
      </c>
      <c r="Q120" s="2">
        <f t="shared" ref="Q120" si="233">IF(P120=0, 0, IFERROR(M120 - M121, 0))</f>
        <v>1.5</v>
      </c>
      <c r="R120" s="2">
        <f t="shared" ref="R120" si="234">IF(P120=0, 0, IFERROR(J120 - M121, 0))</f>
        <v>3.25</v>
      </c>
      <c r="S120" s="2">
        <f t="shared" ref="S120" si="235">IF(P120=0, 0, IFERROR(M120 - J121, 0))</f>
        <v>-8.8999999999999986</v>
      </c>
    </row>
    <row r="121" spans="1:19" x14ac:dyDescent="0.2">
      <c r="A121" s="3">
        <v>43032</v>
      </c>
      <c r="B121" s="2" t="s">
        <v>22</v>
      </c>
      <c r="C121" s="3">
        <v>43033</v>
      </c>
      <c r="D121" s="2">
        <v>935.3</v>
      </c>
      <c r="E121" s="2">
        <v>893</v>
      </c>
      <c r="F121" s="2">
        <v>900</v>
      </c>
      <c r="G121" s="2" t="s">
        <v>23</v>
      </c>
      <c r="H121" s="2" t="s">
        <v>24</v>
      </c>
      <c r="I121" s="3">
        <v>43069</v>
      </c>
      <c r="J121" s="2">
        <v>27.2</v>
      </c>
      <c r="K121" s="2">
        <v>27.3</v>
      </c>
      <c r="L121" s="2">
        <v>13.8</v>
      </c>
      <c r="M121" s="2">
        <v>16.8</v>
      </c>
      <c r="N121" s="2">
        <v>743</v>
      </c>
      <c r="O121" s="2">
        <v>362000</v>
      </c>
    </row>
    <row r="122" spans="1:19" x14ac:dyDescent="0.2">
      <c r="A122" s="3">
        <v>42930</v>
      </c>
      <c r="B122" s="2" t="s">
        <v>19</v>
      </c>
      <c r="C122" s="3">
        <v>42929</v>
      </c>
      <c r="D122" s="2">
        <v>977.05</v>
      </c>
      <c r="E122" s="2">
        <v>1026</v>
      </c>
      <c r="F122" s="2">
        <v>1040</v>
      </c>
      <c r="G122" s="2" t="s">
        <v>20</v>
      </c>
      <c r="H122" s="2" t="s">
        <v>21</v>
      </c>
      <c r="I122" s="3">
        <v>42943</v>
      </c>
      <c r="J122" s="2">
        <v>9.5500000000000007</v>
      </c>
      <c r="K122" s="2">
        <v>10.25</v>
      </c>
      <c r="L122" s="2">
        <v>6.5</v>
      </c>
      <c r="M122" s="2">
        <v>7</v>
      </c>
      <c r="N122" s="2">
        <v>2341</v>
      </c>
      <c r="O122" s="2">
        <v>1014500</v>
      </c>
      <c r="P122" s="2">
        <f t="shared" ref="P122" si="236">IFERROR(J122-J123,0)</f>
        <v>7.7500000000000009</v>
      </c>
      <c r="Q122" s="2">
        <f t="shared" ref="Q122" si="237">IF(P122=0, 0, IFERROR(M122 - M123, 0))</f>
        <v>4.8499999999999996</v>
      </c>
      <c r="R122" s="2">
        <f t="shared" ref="R122" si="238">IF(P122=0, 0, IFERROR(J122 - M123, 0))</f>
        <v>7.4</v>
      </c>
      <c r="S122" s="2">
        <f t="shared" ref="S122" si="239">IF(P122=0, 0, IFERROR(M122 - J123, 0))</f>
        <v>5.2</v>
      </c>
    </row>
    <row r="123" spans="1:19" x14ac:dyDescent="0.2">
      <c r="A123" s="3">
        <v>42930</v>
      </c>
      <c r="B123" s="2" t="s">
        <v>22</v>
      </c>
      <c r="C123" s="3">
        <v>42933</v>
      </c>
      <c r="D123" s="2">
        <v>984.05</v>
      </c>
      <c r="E123" s="2">
        <v>1026</v>
      </c>
      <c r="F123" s="2">
        <v>1040</v>
      </c>
      <c r="G123" s="2" t="s">
        <v>20</v>
      </c>
      <c r="H123" s="2" t="s">
        <v>21</v>
      </c>
      <c r="I123" s="3">
        <v>42943</v>
      </c>
      <c r="J123" s="2">
        <v>1.8</v>
      </c>
      <c r="K123" s="2">
        <v>3</v>
      </c>
      <c r="L123" s="2">
        <v>1.5</v>
      </c>
      <c r="M123" s="2">
        <v>2.15</v>
      </c>
      <c r="N123" s="2">
        <v>2104</v>
      </c>
      <c r="O123" s="2">
        <v>1300500</v>
      </c>
    </row>
    <row r="124" spans="1:19" x14ac:dyDescent="0.2">
      <c r="A124" s="3">
        <v>42930</v>
      </c>
      <c r="B124" s="2" t="s">
        <v>19</v>
      </c>
      <c r="C124" s="3">
        <v>42929</v>
      </c>
      <c r="D124" s="2">
        <v>977.05</v>
      </c>
      <c r="E124" s="2">
        <v>928</v>
      </c>
      <c r="F124" s="2">
        <v>920</v>
      </c>
      <c r="G124" s="2" t="s">
        <v>23</v>
      </c>
      <c r="H124" s="2" t="s">
        <v>24</v>
      </c>
      <c r="I124" s="3">
        <v>42943</v>
      </c>
      <c r="J124" s="2">
        <v>7.45</v>
      </c>
      <c r="K124" s="2">
        <v>10.35</v>
      </c>
      <c r="L124" s="2">
        <v>5.9</v>
      </c>
      <c r="M124" s="2">
        <v>6.65</v>
      </c>
      <c r="N124" s="2">
        <v>1985</v>
      </c>
      <c r="O124" s="2">
        <v>680000</v>
      </c>
      <c r="P124" s="2">
        <f t="shared" ref="P124" si="240">IFERROR(J124-J125,0)</f>
        <v>5.8000000000000007</v>
      </c>
      <c r="Q124" s="2">
        <f t="shared" ref="Q124" si="241">IF(P124=0, 0, IFERROR(M124 - M125, 0))</f>
        <v>5.25</v>
      </c>
      <c r="R124" s="2">
        <f t="shared" ref="R124" si="242">IF(P124=0, 0, IFERROR(J124 - M125, 0))</f>
        <v>6.0500000000000007</v>
      </c>
      <c r="S124" s="2">
        <f t="shared" ref="S124" si="243">IF(P124=0, 0, IFERROR(M124 - J125, 0))</f>
        <v>5</v>
      </c>
    </row>
    <row r="125" spans="1:19" x14ac:dyDescent="0.2">
      <c r="A125" s="3">
        <v>42930</v>
      </c>
      <c r="B125" s="2" t="s">
        <v>22</v>
      </c>
      <c r="C125" s="3">
        <v>42933</v>
      </c>
      <c r="D125" s="2">
        <v>984.05</v>
      </c>
      <c r="E125" s="2">
        <v>928</v>
      </c>
      <c r="F125" s="2">
        <v>920</v>
      </c>
      <c r="G125" s="2" t="s">
        <v>23</v>
      </c>
      <c r="H125" s="2" t="s">
        <v>24</v>
      </c>
      <c r="I125" s="3">
        <v>42943</v>
      </c>
      <c r="J125" s="2">
        <v>1.65</v>
      </c>
      <c r="K125" s="2">
        <v>1.65</v>
      </c>
      <c r="L125" s="2">
        <v>1.1000000000000001</v>
      </c>
      <c r="M125" s="2">
        <v>1.4</v>
      </c>
      <c r="N125" s="2">
        <v>719</v>
      </c>
      <c r="O125" s="2">
        <v>501000</v>
      </c>
    </row>
    <row r="126" spans="1:19" x14ac:dyDescent="0.2">
      <c r="A126" s="3">
        <v>42838</v>
      </c>
      <c r="B126" s="2" t="s">
        <v>19</v>
      </c>
      <c r="C126" s="3">
        <v>42837</v>
      </c>
      <c r="D126" s="2">
        <v>968.85</v>
      </c>
      <c r="E126" s="2">
        <v>1017</v>
      </c>
      <c r="F126" s="2">
        <v>1020</v>
      </c>
      <c r="G126" s="2" t="s">
        <v>20</v>
      </c>
      <c r="H126" s="2" t="s">
        <v>21</v>
      </c>
      <c r="I126" s="3">
        <v>42852</v>
      </c>
      <c r="J126" s="2">
        <v>15</v>
      </c>
      <c r="K126" s="2">
        <v>16.55</v>
      </c>
      <c r="L126" s="2">
        <v>12.3</v>
      </c>
      <c r="M126" s="2">
        <v>13.25</v>
      </c>
      <c r="N126" s="2">
        <v>2410</v>
      </c>
      <c r="O126" s="2">
        <v>1051000</v>
      </c>
      <c r="P126" s="2">
        <f t="shared" ref="P126" si="244">IFERROR(J126-J127,0)</f>
        <v>13.6</v>
      </c>
      <c r="Q126" s="2">
        <f t="shared" ref="Q126" si="245">IF(P126=0, 0, IFERROR(M126 - M127, 0))</f>
        <v>12.2</v>
      </c>
      <c r="R126" s="2">
        <f t="shared" ref="R126" si="246">IF(P126=0, 0, IFERROR(J126 - M127, 0))</f>
        <v>13.95</v>
      </c>
      <c r="S126" s="2">
        <f t="shared" ref="S126" si="247">IF(P126=0, 0, IFERROR(M126 - J127, 0))</f>
        <v>11.85</v>
      </c>
    </row>
    <row r="127" spans="1:19" x14ac:dyDescent="0.2">
      <c r="A127" s="3">
        <v>42838</v>
      </c>
      <c r="B127" s="2" t="s">
        <v>22</v>
      </c>
      <c r="C127" s="3">
        <v>42842</v>
      </c>
      <c r="D127" s="2">
        <v>924.9</v>
      </c>
      <c r="E127" s="2">
        <v>1017</v>
      </c>
      <c r="F127" s="2">
        <v>1020</v>
      </c>
      <c r="G127" s="2" t="s">
        <v>20</v>
      </c>
      <c r="H127" s="2" t="s">
        <v>21</v>
      </c>
      <c r="I127" s="3">
        <v>42852</v>
      </c>
      <c r="J127" s="2">
        <v>1.4</v>
      </c>
      <c r="K127" s="2">
        <v>1.45</v>
      </c>
      <c r="L127" s="2">
        <v>1</v>
      </c>
      <c r="M127" s="2">
        <v>1.05</v>
      </c>
      <c r="N127" s="2">
        <v>854</v>
      </c>
      <c r="O127" s="2">
        <v>919500</v>
      </c>
    </row>
    <row r="128" spans="1:19" x14ac:dyDescent="0.2">
      <c r="A128" s="3">
        <v>42838</v>
      </c>
      <c r="B128" s="2" t="s">
        <v>19</v>
      </c>
      <c r="C128" s="3">
        <v>42837</v>
      </c>
      <c r="D128" s="2">
        <v>968.85</v>
      </c>
      <c r="E128" s="2">
        <v>920</v>
      </c>
      <c r="F128" s="2">
        <v>920</v>
      </c>
      <c r="G128" s="2" t="s">
        <v>23</v>
      </c>
      <c r="H128" s="2" t="s">
        <v>24</v>
      </c>
      <c r="I128" s="3">
        <v>42852</v>
      </c>
      <c r="J128" s="2">
        <v>11</v>
      </c>
      <c r="K128" s="2">
        <v>15.3</v>
      </c>
      <c r="L128" s="2">
        <v>10.6</v>
      </c>
      <c r="M128" s="2">
        <v>13.05</v>
      </c>
      <c r="N128" s="2">
        <v>2023</v>
      </c>
      <c r="O128" s="2">
        <v>709000</v>
      </c>
      <c r="P128" s="2">
        <f t="shared" ref="P128" si="248">IFERROR(J128-J129,0)</f>
        <v>1.0500000000000007</v>
      </c>
      <c r="Q128" s="2">
        <f t="shared" ref="Q128" si="249">IF(P128=0, 0, IFERROR(M128 - M129, 0))</f>
        <v>3.8000000000000007</v>
      </c>
      <c r="R128" s="2">
        <f t="shared" ref="R128" si="250">IF(P128=0, 0, IFERROR(J128 - M129, 0))</f>
        <v>1.75</v>
      </c>
      <c r="S128" s="2">
        <f t="shared" ref="S128" si="251">IF(P128=0, 0, IFERROR(M128 - J129, 0))</f>
        <v>3.1000000000000014</v>
      </c>
    </row>
    <row r="129" spans="1:19" x14ac:dyDescent="0.2">
      <c r="A129" s="3">
        <v>42838</v>
      </c>
      <c r="B129" s="2" t="s">
        <v>22</v>
      </c>
      <c r="C129" s="3">
        <v>42842</v>
      </c>
      <c r="D129" s="2">
        <v>924.9</v>
      </c>
      <c r="E129" s="2">
        <v>920</v>
      </c>
      <c r="F129" s="2">
        <v>920</v>
      </c>
      <c r="G129" s="2" t="s">
        <v>23</v>
      </c>
      <c r="H129" s="2" t="s">
        <v>24</v>
      </c>
      <c r="I129" s="3">
        <v>42852</v>
      </c>
      <c r="J129" s="2">
        <v>9.9499999999999993</v>
      </c>
      <c r="K129" s="2">
        <v>11.25</v>
      </c>
      <c r="L129" s="2">
        <v>8.1</v>
      </c>
      <c r="M129" s="2">
        <v>9.25</v>
      </c>
      <c r="N129" s="2">
        <v>2283</v>
      </c>
      <c r="O129" s="2">
        <v>808500</v>
      </c>
    </row>
    <row r="130" spans="1:19" x14ac:dyDescent="0.2">
      <c r="A130" s="3">
        <v>42748</v>
      </c>
      <c r="B130" s="2" t="s">
        <v>19</v>
      </c>
      <c r="C130" s="3">
        <v>42747</v>
      </c>
      <c r="D130" s="2">
        <v>1000.05</v>
      </c>
      <c r="E130" s="2">
        <v>1050</v>
      </c>
      <c r="F130" s="2">
        <v>1060</v>
      </c>
      <c r="G130" s="2" t="s">
        <v>20</v>
      </c>
      <c r="H130" s="2" t="s">
        <v>21</v>
      </c>
      <c r="I130" s="3">
        <v>42760</v>
      </c>
      <c r="J130" s="2">
        <v>7</v>
      </c>
      <c r="K130" s="2">
        <v>10.15</v>
      </c>
      <c r="L130" s="2">
        <v>7</v>
      </c>
      <c r="M130" s="2">
        <v>9.4499999999999993</v>
      </c>
      <c r="N130" s="2">
        <v>2060</v>
      </c>
      <c r="O130" s="2">
        <v>636500</v>
      </c>
      <c r="P130" s="2">
        <f t="shared" ref="P130" si="252">IFERROR(J130-J131,0)</f>
        <v>5.65</v>
      </c>
      <c r="Q130" s="2">
        <f t="shared" ref="Q130" si="253">IF(P130=0, 0, IFERROR(M130 - M131, 0))</f>
        <v>8.6499999999999986</v>
      </c>
      <c r="R130" s="2">
        <f t="shared" ref="R130" si="254">IF(P130=0, 0, IFERROR(J130 - M131, 0))</f>
        <v>6.2</v>
      </c>
      <c r="S130" s="2">
        <f t="shared" ref="S130" si="255">IF(P130=0, 0, IFERROR(M130 - J131, 0))</f>
        <v>8.1</v>
      </c>
    </row>
    <row r="131" spans="1:19" x14ac:dyDescent="0.2">
      <c r="A131" s="3">
        <v>42748</v>
      </c>
      <c r="B131" s="2" t="s">
        <v>22</v>
      </c>
      <c r="C131" s="3">
        <v>42751</v>
      </c>
      <c r="D131" s="2">
        <v>955.65</v>
      </c>
      <c r="E131" s="2">
        <v>1050</v>
      </c>
      <c r="F131" s="2">
        <v>1060</v>
      </c>
      <c r="G131" s="2" t="s">
        <v>20</v>
      </c>
      <c r="H131" s="2" t="s">
        <v>21</v>
      </c>
      <c r="I131" s="3">
        <v>42760</v>
      </c>
      <c r="J131" s="2">
        <v>1.35</v>
      </c>
      <c r="K131" s="2">
        <v>1.4</v>
      </c>
      <c r="L131" s="2">
        <v>0.75</v>
      </c>
      <c r="M131" s="2">
        <v>0.8</v>
      </c>
      <c r="N131" s="2">
        <v>1489</v>
      </c>
      <c r="O131" s="2">
        <v>1077000</v>
      </c>
    </row>
    <row r="132" spans="1:19" x14ac:dyDescent="0.2">
      <c r="A132" s="3">
        <v>42748</v>
      </c>
      <c r="B132" s="2" t="s">
        <v>19</v>
      </c>
      <c r="C132" s="3">
        <v>42747</v>
      </c>
      <c r="D132" s="2">
        <v>1000.05</v>
      </c>
      <c r="E132" s="2">
        <v>950</v>
      </c>
      <c r="F132" s="2">
        <v>940</v>
      </c>
      <c r="G132" s="2" t="s">
        <v>23</v>
      </c>
      <c r="H132" s="2" t="s">
        <v>24</v>
      </c>
      <c r="I132" s="3">
        <v>42760</v>
      </c>
      <c r="J132" s="2">
        <v>16.100000000000001</v>
      </c>
      <c r="K132" s="2">
        <v>16.100000000000001</v>
      </c>
      <c r="L132" s="2">
        <v>8.5</v>
      </c>
      <c r="M132" s="2">
        <v>9.4</v>
      </c>
      <c r="N132" s="2">
        <v>2187</v>
      </c>
      <c r="O132" s="2">
        <v>586500</v>
      </c>
      <c r="P132" s="2">
        <f t="shared" ref="P132" si="256">IFERROR(J132-J133,0)</f>
        <v>8.6500000000000021</v>
      </c>
      <c r="Q132" s="2">
        <f t="shared" ref="Q132" si="257">IF(P132=0, 0, IFERROR(M132 - M133, 0))</f>
        <v>2.9000000000000004</v>
      </c>
      <c r="R132" s="2">
        <f t="shared" ref="R132" si="258">IF(P132=0, 0, IFERROR(J132 - M133, 0))</f>
        <v>9.6000000000000014</v>
      </c>
      <c r="S132" s="2">
        <f t="shared" ref="S132" si="259">IF(P132=0, 0, IFERROR(M132 - J133, 0))</f>
        <v>1.9500000000000002</v>
      </c>
    </row>
    <row r="133" spans="1:19" x14ac:dyDescent="0.2">
      <c r="A133" s="3">
        <v>42748</v>
      </c>
      <c r="B133" s="2" t="s">
        <v>22</v>
      </c>
      <c r="C133" s="3">
        <v>42751</v>
      </c>
      <c r="D133" s="2">
        <v>955.65</v>
      </c>
      <c r="E133" s="2">
        <v>950</v>
      </c>
      <c r="F133" s="2">
        <v>940</v>
      </c>
      <c r="G133" s="2" t="s">
        <v>23</v>
      </c>
      <c r="H133" s="2" t="s">
        <v>24</v>
      </c>
      <c r="I133" s="3">
        <v>42760</v>
      </c>
      <c r="J133" s="2">
        <v>7.45</v>
      </c>
      <c r="K133" s="2">
        <v>9.9499999999999993</v>
      </c>
      <c r="L133" s="2">
        <v>4.75</v>
      </c>
      <c r="M133" s="2">
        <v>6.5</v>
      </c>
      <c r="N133" s="2">
        <v>2633</v>
      </c>
      <c r="O133" s="2">
        <v>657000</v>
      </c>
    </row>
    <row r="134" spans="1:19" x14ac:dyDescent="0.2">
      <c r="A134" s="3">
        <v>42657</v>
      </c>
      <c r="B134" s="2" t="s">
        <v>19</v>
      </c>
      <c r="C134" s="3">
        <v>42656</v>
      </c>
      <c r="D134" s="2">
        <v>1052.3499999999999</v>
      </c>
      <c r="E134" s="2">
        <v>1105</v>
      </c>
      <c r="F134" s="2">
        <v>1120</v>
      </c>
      <c r="G134" s="2" t="s">
        <v>20</v>
      </c>
      <c r="H134" s="2" t="s">
        <v>21</v>
      </c>
      <c r="I134" s="3">
        <v>42670</v>
      </c>
      <c r="J134" s="2">
        <v>6.85</v>
      </c>
      <c r="K134" s="2">
        <v>10.8</v>
      </c>
      <c r="L134" s="2">
        <v>6.85</v>
      </c>
      <c r="M134" s="2">
        <v>10.3</v>
      </c>
      <c r="N134" s="2">
        <v>1654</v>
      </c>
      <c r="O134" s="2">
        <v>901000</v>
      </c>
      <c r="P134" s="2">
        <f t="shared" ref="P134" si="260">IFERROR(J134-J135,0)</f>
        <v>5.35</v>
      </c>
      <c r="Q134" s="2">
        <f t="shared" ref="Q134" si="261">IF(P134=0, 0, IFERROR(M134 - M135, 0))</f>
        <v>9.4500000000000011</v>
      </c>
      <c r="R134" s="2">
        <f t="shared" ref="R134" si="262">IF(P134=0, 0, IFERROR(J134 - M135, 0))</f>
        <v>6</v>
      </c>
      <c r="S134" s="2">
        <f t="shared" ref="S134" si="263">IF(P134=0, 0, IFERROR(M134 - J135, 0))</f>
        <v>8.8000000000000007</v>
      </c>
    </row>
    <row r="135" spans="1:19" x14ac:dyDescent="0.2">
      <c r="A135" s="3">
        <v>42657</v>
      </c>
      <c r="B135" s="2" t="s">
        <v>22</v>
      </c>
      <c r="C135" s="3">
        <v>42660</v>
      </c>
      <c r="D135" s="2">
        <v>1022.4</v>
      </c>
      <c r="E135" s="2">
        <v>1105</v>
      </c>
      <c r="F135" s="2">
        <v>1120</v>
      </c>
      <c r="G135" s="2" t="s">
        <v>20</v>
      </c>
      <c r="H135" s="2" t="s">
        <v>21</v>
      </c>
      <c r="I135" s="3">
        <v>42670</v>
      </c>
      <c r="J135" s="2">
        <v>1.5</v>
      </c>
      <c r="K135" s="2">
        <v>1.55</v>
      </c>
      <c r="L135" s="2">
        <v>0.75</v>
      </c>
      <c r="M135" s="2">
        <v>0.85</v>
      </c>
      <c r="N135" s="2">
        <v>1087</v>
      </c>
      <c r="O135" s="2">
        <v>1058500</v>
      </c>
    </row>
    <row r="136" spans="1:19" x14ac:dyDescent="0.2">
      <c r="A136" s="3">
        <v>42657</v>
      </c>
      <c r="B136" s="2" t="s">
        <v>19</v>
      </c>
      <c r="C136" s="3">
        <v>42656</v>
      </c>
      <c r="D136" s="2">
        <v>1052.3499999999999</v>
      </c>
      <c r="E136" s="2">
        <v>1000</v>
      </c>
      <c r="F136" s="2">
        <v>1000</v>
      </c>
      <c r="G136" s="2" t="s">
        <v>23</v>
      </c>
      <c r="H136" s="2" t="s">
        <v>24</v>
      </c>
      <c r="I136" s="3">
        <v>42670</v>
      </c>
      <c r="J136" s="2">
        <v>24.7</v>
      </c>
      <c r="K136" s="2">
        <v>24.7</v>
      </c>
      <c r="L136" s="2">
        <v>15.5</v>
      </c>
      <c r="M136" s="2">
        <v>20.350000000000001</v>
      </c>
      <c r="N136" s="2">
        <v>4588</v>
      </c>
      <c r="O136" s="2">
        <v>1475500</v>
      </c>
      <c r="P136" s="2">
        <f t="shared" ref="P136" si="264">IFERROR(J136-J137,0)</f>
        <v>14.95</v>
      </c>
      <c r="Q136" s="2">
        <f t="shared" ref="Q136" si="265">IF(P136=0, 0, IFERROR(M136 - M137, 0))</f>
        <v>8.6500000000000021</v>
      </c>
      <c r="R136" s="2">
        <f t="shared" ref="R136" si="266">IF(P136=0, 0, IFERROR(J136 - M137, 0))</f>
        <v>13</v>
      </c>
      <c r="S136" s="2">
        <f t="shared" ref="S136" si="267">IF(P136=0, 0, IFERROR(M136 - J137, 0))</f>
        <v>10.600000000000001</v>
      </c>
    </row>
    <row r="137" spans="1:19" x14ac:dyDescent="0.2">
      <c r="A137" s="3">
        <v>42657</v>
      </c>
      <c r="B137" s="2" t="s">
        <v>22</v>
      </c>
      <c r="C137" s="3">
        <v>42660</v>
      </c>
      <c r="D137" s="2">
        <v>1022.4</v>
      </c>
      <c r="E137" s="2">
        <v>1000</v>
      </c>
      <c r="F137" s="2">
        <v>1000</v>
      </c>
      <c r="G137" s="2" t="s">
        <v>23</v>
      </c>
      <c r="H137" s="2" t="s">
        <v>24</v>
      </c>
      <c r="I137" s="3">
        <v>42670</v>
      </c>
      <c r="J137" s="2">
        <v>9.75</v>
      </c>
      <c r="K137" s="2">
        <v>13.45</v>
      </c>
      <c r="L137" s="2">
        <v>6.4</v>
      </c>
      <c r="M137" s="2">
        <v>11.7</v>
      </c>
      <c r="N137" s="2">
        <v>2916</v>
      </c>
      <c r="O137" s="2">
        <v>1605500</v>
      </c>
    </row>
    <row r="138" spans="1:19" x14ac:dyDescent="0.2">
      <c r="A138" s="3">
        <v>42566</v>
      </c>
      <c r="B138" s="2" t="s">
        <v>19</v>
      </c>
      <c r="C138" s="3">
        <v>42565</v>
      </c>
      <c r="D138" s="2">
        <v>1176.25</v>
      </c>
      <c r="E138" s="2">
        <v>1235</v>
      </c>
      <c r="F138" s="2">
        <v>1240</v>
      </c>
      <c r="G138" s="2" t="s">
        <v>20</v>
      </c>
      <c r="H138" s="2" t="s">
        <v>21</v>
      </c>
      <c r="I138" s="3">
        <v>42579</v>
      </c>
      <c r="J138" s="2">
        <v>22</v>
      </c>
      <c r="K138" s="2">
        <v>22</v>
      </c>
      <c r="L138" s="2">
        <v>13.4</v>
      </c>
      <c r="M138" s="2">
        <v>16.05</v>
      </c>
      <c r="N138" s="2">
        <v>3454</v>
      </c>
      <c r="O138" s="2">
        <v>1215000</v>
      </c>
      <c r="P138" s="2">
        <f t="shared" ref="P138" si="268">IFERROR(J138-J139,0)</f>
        <v>21.1</v>
      </c>
      <c r="Q138" s="2">
        <f t="shared" ref="Q138" si="269">IF(P138=0, 0, IFERROR(M138 - M139, 0))</f>
        <v>15.100000000000001</v>
      </c>
      <c r="R138" s="2">
        <f t="shared" ref="R138" si="270">IF(P138=0, 0, IFERROR(J138 - M139, 0))</f>
        <v>21.05</v>
      </c>
      <c r="S138" s="2">
        <f t="shared" ref="S138" si="271">IF(P138=0, 0, IFERROR(M138 - J139, 0))</f>
        <v>15.15</v>
      </c>
    </row>
    <row r="139" spans="1:19" x14ac:dyDescent="0.2">
      <c r="A139" s="3">
        <v>42566</v>
      </c>
      <c r="B139" s="2" t="s">
        <v>22</v>
      </c>
      <c r="C139" s="3">
        <v>42569</v>
      </c>
      <c r="D139" s="2">
        <v>1081.95</v>
      </c>
      <c r="E139" s="2">
        <v>1235</v>
      </c>
      <c r="F139" s="2">
        <v>1240</v>
      </c>
      <c r="G139" s="2" t="s">
        <v>20</v>
      </c>
      <c r="H139" s="2" t="s">
        <v>21</v>
      </c>
      <c r="I139" s="3">
        <v>42579</v>
      </c>
      <c r="J139" s="2">
        <v>0.9</v>
      </c>
      <c r="K139" s="2">
        <v>1.1000000000000001</v>
      </c>
      <c r="L139" s="2">
        <v>0.65</v>
      </c>
      <c r="M139" s="2">
        <v>0.95</v>
      </c>
      <c r="N139" s="2">
        <v>605</v>
      </c>
      <c r="O139" s="2">
        <v>1274000</v>
      </c>
    </row>
    <row r="140" spans="1:19" x14ac:dyDescent="0.2">
      <c r="A140" s="3">
        <v>42566</v>
      </c>
      <c r="B140" s="2" t="s">
        <v>19</v>
      </c>
      <c r="C140" s="3">
        <v>42565</v>
      </c>
      <c r="D140" s="2">
        <v>1176.25</v>
      </c>
      <c r="E140" s="2">
        <v>1117</v>
      </c>
      <c r="F140" s="2">
        <v>1120</v>
      </c>
      <c r="G140" s="2" t="s">
        <v>23</v>
      </c>
      <c r="H140" s="2" t="s">
        <v>24</v>
      </c>
      <c r="I140" s="3">
        <v>42579</v>
      </c>
      <c r="J140" s="2">
        <v>13.35</v>
      </c>
      <c r="K140" s="2">
        <v>18.850000000000001</v>
      </c>
      <c r="L140" s="2">
        <v>11.15</v>
      </c>
      <c r="M140" s="2">
        <v>16.25</v>
      </c>
      <c r="N140" s="2">
        <v>1765</v>
      </c>
      <c r="O140" s="2">
        <v>430000</v>
      </c>
      <c r="P140" s="2">
        <f t="shared" ref="P140" si="272">IFERROR(J140-J141,0)</f>
        <v>-31.65</v>
      </c>
      <c r="Q140" s="2">
        <f t="shared" ref="Q140" si="273">IF(P140=0, 0, IFERROR(M140 - M141, 0))</f>
        <v>-25.200000000000003</v>
      </c>
      <c r="R140" s="2">
        <f t="shared" ref="R140" si="274">IF(P140=0, 0, IFERROR(J140 - M141, 0))</f>
        <v>-28.1</v>
      </c>
      <c r="S140" s="2">
        <f t="shared" ref="S140" si="275">IF(P140=0, 0, IFERROR(M140 - J141, 0))</f>
        <v>-28.75</v>
      </c>
    </row>
    <row r="141" spans="1:19" x14ac:dyDescent="0.2">
      <c r="A141" s="3">
        <v>42566</v>
      </c>
      <c r="B141" s="2" t="s">
        <v>22</v>
      </c>
      <c r="C141" s="3">
        <v>42569</v>
      </c>
      <c r="D141" s="2">
        <v>1081.95</v>
      </c>
      <c r="E141" s="2">
        <v>1117</v>
      </c>
      <c r="F141" s="2">
        <v>1120</v>
      </c>
      <c r="G141" s="2" t="s">
        <v>23</v>
      </c>
      <c r="H141" s="2" t="s">
        <v>24</v>
      </c>
      <c r="I141" s="3">
        <v>42579</v>
      </c>
      <c r="J141" s="2">
        <v>45</v>
      </c>
      <c r="K141" s="2">
        <v>62</v>
      </c>
      <c r="L141" s="2">
        <v>39.35</v>
      </c>
      <c r="M141" s="2">
        <v>41.45</v>
      </c>
      <c r="N141" s="2">
        <v>107</v>
      </c>
      <c r="O141" s="2">
        <v>307000</v>
      </c>
    </row>
    <row r="142" spans="1:19" x14ac:dyDescent="0.2">
      <c r="A142" s="3">
        <v>42475</v>
      </c>
      <c r="B142" s="2" t="s">
        <v>19</v>
      </c>
      <c r="C142" s="3">
        <v>42473</v>
      </c>
      <c r="D142" s="2">
        <v>1172.7</v>
      </c>
      <c r="E142" s="2">
        <v>1231</v>
      </c>
      <c r="F142" s="2">
        <v>1240</v>
      </c>
      <c r="G142" s="2" t="s">
        <v>20</v>
      </c>
      <c r="H142" s="2" t="s">
        <v>21</v>
      </c>
      <c r="I142" s="3">
        <v>42488</v>
      </c>
      <c r="J142" s="2">
        <v>22.05</v>
      </c>
      <c r="K142" s="2">
        <v>23.75</v>
      </c>
      <c r="L142" s="2">
        <v>17.7</v>
      </c>
      <c r="M142" s="2">
        <v>20.149999999999999</v>
      </c>
      <c r="N142" s="2">
        <v>3743</v>
      </c>
      <c r="O142" s="2">
        <v>1192500</v>
      </c>
      <c r="P142" s="2">
        <f t="shared" ref="P142" si="276">IFERROR(J142-J143,0)</f>
        <v>-9.8499999999999979</v>
      </c>
      <c r="Q142" s="2">
        <f t="shared" ref="Q142" si="277">IF(P142=0, 0, IFERROR(M142 - M143, 0))</f>
        <v>-3.3500000000000014</v>
      </c>
      <c r="R142" s="2">
        <f t="shared" ref="R142" si="278">IF(P142=0, 0, IFERROR(J142 - M143, 0))</f>
        <v>-1.4499999999999993</v>
      </c>
      <c r="S142" s="2">
        <f t="shared" ref="S142" si="279">IF(P142=0, 0, IFERROR(M142 - J143, 0))</f>
        <v>-11.75</v>
      </c>
    </row>
    <row r="143" spans="1:19" x14ac:dyDescent="0.2">
      <c r="A143" s="3">
        <v>42475</v>
      </c>
      <c r="B143" s="2" t="s">
        <v>22</v>
      </c>
      <c r="C143" s="3">
        <v>42478</v>
      </c>
      <c r="D143" s="2">
        <v>1238.7</v>
      </c>
      <c r="E143" s="2">
        <v>1231</v>
      </c>
      <c r="F143" s="2">
        <v>1240</v>
      </c>
      <c r="G143" s="2" t="s">
        <v>20</v>
      </c>
      <c r="H143" s="2" t="s">
        <v>21</v>
      </c>
      <c r="I143" s="3">
        <v>42488</v>
      </c>
      <c r="J143" s="2">
        <v>31.9</v>
      </c>
      <c r="K143" s="2">
        <v>45</v>
      </c>
      <c r="L143" s="2">
        <v>21.4</v>
      </c>
      <c r="M143" s="2">
        <v>23.5</v>
      </c>
      <c r="N143" s="2">
        <v>4985</v>
      </c>
      <c r="O143" s="2">
        <v>984000</v>
      </c>
    </row>
    <row r="144" spans="1:19" x14ac:dyDescent="0.2">
      <c r="A144" s="3">
        <v>42475</v>
      </c>
      <c r="B144" s="2" t="s">
        <v>19</v>
      </c>
      <c r="C144" s="3">
        <v>42473</v>
      </c>
      <c r="D144" s="2">
        <v>1172.7</v>
      </c>
      <c r="E144" s="2">
        <v>1114</v>
      </c>
      <c r="F144" s="2">
        <v>1120</v>
      </c>
      <c r="G144" s="2" t="s">
        <v>23</v>
      </c>
      <c r="H144" s="2" t="s">
        <v>24</v>
      </c>
      <c r="I144" s="3">
        <v>42488</v>
      </c>
      <c r="J144" s="2">
        <v>14.65</v>
      </c>
      <c r="K144" s="2">
        <v>23.15</v>
      </c>
      <c r="L144" s="2">
        <v>13.45</v>
      </c>
      <c r="M144" s="2">
        <v>21.4</v>
      </c>
      <c r="N144" s="2">
        <v>1942</v>
      </c>
      <c r="O144" s="2">
        <v>766000</v>
      </c>
      <c r="P144" s="2">
        <f t="shared" ref="P144" si="280">IFERROR(J144-J145,0)</f>
        <v>7.8500000000000005</v>
      </c>
      <c r="Q144" s="2">
        <f t="shared" ref="Q144" si="281">IF(P144=0, 0, IFERROR(M144 - M145, 0))</f>
        <v>20.299999999999997</v>
      </c>
      <c r="R144" s="2">
        <f t="shared" ref="R144" si="282">IF(P144=0, 0, IFERROR(J144 - M145, 0))</f>
        <v>13.55</v>
      </c>
      <c r="S144" s="2">
        <f t="shared" ref="S144" si="283">IF(P144=0, 0, IFERROR(M144 - J145, 0))</f>
        <v>14.599999999999998</v>
      </c>
    </row>
    <row r="145" spans="1:19" x14ac:dyDescent="0.2">
      <c r="A145" s="3">
        <v>42475</v>
      </c>
      <c r="B145" s="2" t="s">
        <v>22</v>
      </c>
      <c r="C145" s="3">
        <v>42478</v>
      </c>
      <c r="D145" s="2">
        <v>1238.7</v>
      </c>
      <c r="E145" s="2">
        <v>1114</v>
      </c>
      <c r="F145" s="2">
        <v>1120</v>
      </c>
      <c r="G145" s="2" t="s">
        <v>23</v>
      </c>
      <c r="H145" s="2" t="s">
        <v>24</v>
      </c>
      <c r="I145" s="3">
        <v>42488</v>
      </c>
      <c r="J145" s="2">
        <v>6.8</v>
      </c>
      <c r="K145" s="2">
        <v>6.8</v>
      </c>
      <c r="L145" s="2">
        <v>0.45</v>
      </c>
      <c r="M145" s="2">
        <v>1.1000000000000001</v>
      </c>
      <c r="N145" s="2">
        <v>2690</v>
      </c>
      <c r="O145" s="2">
        <v>549500</v>
      </c>
    </row>
    <row r="146" spans="1:19" x14ac:dyDescent="0.2">
      <c r="A146" s="3">
        <v>42383</v>
      </c>
      <c r="B146" s="2" t="s">
        <v>19</v>
      </c>
      <c r="C146" s="3">
        <v>42382</v>
      </c>
      <c r="D146" s="2">
        <v>1083.4000000000001</v>
      </c>
      <c r="E146" s="2">
        <v>1138</v>
      </c>
      <c r="F146" s="2">
        <v>1140</v>
      </c>
      <c r="G146" s="2" t="s">
        <v>20</v>
      </c>
      <c r="H146" s="2" t="s">
        <v>21</v>
      </c>
      <c r="I146" s="3">
        <v>42397</v>
      </c>
      <c r="J146" s="2">
        <v>8.4</v>
      </c>
      <c r="K146" s="2">
        <v>14</v>
      </c>
      <c r="L146" s="2">
        <v>6.65</v>
      </c>
      <c r="M146" s="2">
        <v>11.85</v>
      </c>
      <c r="N146" s="2">
        <v>2621</v>
      </c>
      <c r="O146" s="2">
        <v>747500</v>
      </c>
      <c r="P146" s="2">
        <f t="shared" ref="P146" si="284">IFERROR(J146-J147,0)</f>
        <v>-16.350000000000001</v>
      </c>
      <c r="Q146" s="2">
        <f t="shared" ref="Q146" si="285">IF(P146=0, 0, IFERROR(M146 - M147, 0))</f>
        <v>-9.5000000000000018</v>
      </c>
      <c r="R146" s="2">
        <f t="shared" ref="R146" si="286">IF(P146=0, 0, IFERROR(J146 - M147, 0))</f>
        <v>-12.950000000000001</v>
      </c>
      <c r="S146" s="2">
        <f t="shared" ref="S146" si="287">IF(P146=0, 0, IFERROR(M146 - J147, 0))</f>
        <v>-12.9</v>
      </c>
    </row>
    <row r="147" spans="1:19" x14ac:dyDescent="0.2">
      <c r="A147" s="3">
        <v>42383</v>
      </c>
      <c r="B147" s="2" t="s">
        <v>22</v>
      </c>
      <c r="C147" s="3">
        <v>42384</v>
      </c>
      <c r="D147" s="2">
        <v>1139.9000000000001</v>
      </c>
      <c r="E147" s="2">
        <v>1138</v>
      </c>
      <c r="F147" s="2">
        <v>1140</v>
      </c>
      <c r="G147" s="2" t="s">
        <v>20</v>
      </c>
      <c r="H147" s="2" t="s">
        <v>21</v>
      </c>
      <c r="I147" s="3">
        <v>42397</v>
      </c>
      <c r="J147" s="2">
        <v>24.75</v>
      </c>
      <c r="K147" s="2">
        <v>34.700000000000003</v>
      </c>
      <c r="L147" s="2">
        <v>19</v>
      </c>
      <c r="M147" s="2">
        <v>21.35</v>
      </c>
      <c r="N147" s="2">
        <v>2775</v>
      </c>
      <c r="O147" s="2">
        <v>1024000</v>
      </c>
    </row>
    <row r="148" spans="1:19" x14ac:dyDescent="0.2">
      <c r="A148" s="3">
        <v>42383</v>
      </c>
      <c r="B148" s="2" t="s">
        <v>19</v>
      </c>
      <c r="C148" s="3">
        <v>42382</v>
      </c>
      <c r="D148" s="2">
        <v>1083.4000000000001</v>
      </c>
      <c r="E148" s="2">
        <v>1029</v>
      </c>
      <c r="F148" s="2">
        <v>1020</v>
      </c>
      <c r="G148" s="2" t="s">
        <v>23</v>
      </c>
      <c r="H148" s="2" t="s">
        <v>24</v>
      </c>
      <c r="I148" s="3">
        <v>42397</v>
      </c>
      <c r="J148" s="2">
        <v>16</v>
      </c>
      <c r="K148" s="2">
        <v>19.600000000000001</v>
      </c>
      <c r="L148" s="2">
        <v>9.1</v>
      </c>
      <c r="M148" s="2">
        <v>10.55</v>
      </c>
      <c r="N148" s="2">
        <v>2080</v>
      </c>
      <c r="O148" s="2">
        <v>475000</v>
      </c>
      <c r="P148" s="2">
        <f t="shared" ref="P148" si="288">IFERROR(J148-J149,0)</f>
        <v>14.15</v>
      </c>
      <c r="Q148" s="2">
        <f t="shared" ref="Q148" si="289">IF(P148=0, 0, IFERROR(M148 - M149, 0))</f>
        <v>9.0500000000000007</v>
      </c>
      <c r="R148" s="2">
        <f t="shared" ref="R148" si="290">IF(P148=0, 0, IFERROR(J148 - M149, 0))</f>
        <v>14.5</v>
      </c>
      <c r="S148" s="2">
        <f t="shared" ref="S148" si="291">IF(P148=0, 0, IFERROR(M148 - J149, 0))</f>
        <v>8.7000000000000011</v>
      </c>
    </row>
    <row r="149" spans="1:19" x14ac:dyDescent="0.2">
      <c r="A149" s="3">
        <v>42383</v>
      </c>
      <c r="B149" s="2" t="s">
        <v>22</v>
      </c>
      <c r="C149" s="3">
        <v>42384</v>
      </c>
      <c r="D149" s="2">
        <v>1139.9000000000001</v>
      </c>
      <c r="E149" s="2">
        <v>1029</v>
      </c>
      <c r="F149" s="2">
        <v>1020</v>
      </c>
      <c r="G149" s="2" t="s">
        <v>23</v>
      </c>
      <c r="H149" s="2" t="s">
        <v>24</v>
      </c>
      <c r="I149" s="3">
        <v>42397</v>
      </c>
      <c r="J149" s="2">
        <v>1.85</v>
      </c>
      <c r="K149" s="2">
        <v>1.85</v>
      </c>
      <c r="L149" s="2">
        <v>1.05</v>
      </c>
      <c r="M149" s="2">
        <v>1.5</v>
      </c>
      <c r="N149" s="2">
        <v>632</v>
      </c>
      <c r="O149" s="2">
        <v>487000</v>
      </c>
    </row>
    <row r="150" spans="1:19" x14ac:dyDescent="0.2">
      <c r="A150" s="3">
        <v>42289</v>
      </c>
      <c r="B150" s="2" t="s">
        <v>19</v>
      </c>
      <c r="C150" s="3">
        <v>42286</v>
      </c>
      <c r="D150" s="2">
        <v>1167.4000000000001</v>
      </c>
      <c r="E150" s="2">
        <v>1226</v>
      </c>
      <c r="F150" s="2">
        <v>1240</v>
      </c>
      <c r="G150" s="2" t="s">
        <v>20</v>
      </c>
      <c r="H150" s="2" t="s">
        <v>21</v>
      </c>
      <c r="I150" s="3">
        <v>42306</v>
      </c>
      <c r="J150" s="2">
        <v>17.45</v>
      </c>
      <c r="K150" s="2">
        <v>25</v>
      </c>
      <c r="L150" s="2">
        <v>16</v>
      </c>
      <c r="M150" s="2">
        <v>22.95</v>
      </c>
      <c r="N150" s="2">
        <v>9535</v>
      </c>
      <c r="O150" s="2">
        <v>1312250</v>
      </c>
      <c r="P150" s="2">
        <f t="shared" ref="P150" si="292">IFERROR(J150-J151,0)</f>
        <v>13.899999999999999</v>
      </c>
      <c r="Q150" s="2">
        <f t="shared" ref="Q150" si="293">IF(P150=0, 0, IFERROR(M150 - M151, 0))</f>
        <v>20.2</v>
      </c>
      <c r="R150" s="2">
        <f t="shared" ref="R150" si="294">IF(P150=0, 0, IFERROR(J150 - M151, 0))</f>
        <v>14.7</v>
      </c>
      <c r="S150" s="2">
        <f t="shared" ref="S150" si="295">IF(P150=0, 0, IFERROR(M150 - J151, 0))</f>
        <v>19.399999999999999</v>
      </c>
    </row>
    <row r="151" spans="1:19" x14ac:dyDescent="0.2">
      <c r="A151" s="3">
        <v>42289</v>
      </c>
      <c r="B151" s="2" t="s">
        <v>22</v>
      </c>
      <c r="C151" s="3">
        <v>42290</v>
      </c>
      <c r="D151" s="2">
        <v>1099.4000000000001</v>
      </c>
      <c r="E151" s="2">
        <v>1226</v>
      </c>
      <c r="F151" s="2">
        <v>1240</v>
      </c>
      <c r="G151" s="2" t="s">
        <v>20</v>
      </c>
      <c r="H151" s="2" t="s">
        <v>21</v>
      </c>
      <c r="I151" s="3">
        <v>42306</v>
      </c>
      <c r="J151" s="2">
        <v>3.55</v>
      </c>
      <c r="K151" s="2">
        <v>3.55</v>
      </c>
      <c r="L151" s="2">
        <v>2.2999999999999998</v>
      </c>
      <c r="M151" s="2">
        <v>2.75</v>
      </c>
      <c r="N151" s="2">
        <v>3956</v>
      </c>
      <c r="O151" s="2">
        <v>1302000</v>
      </c>
    </row>
    <row r="152" spans="1:19" x14ac:dyDescent="0.2">
      <c r="A152" s="3">
        <v>42289</v>
      </c>
      <c r="B152" s="2" t="s">
        <v>19</v>
      </c>
      <c r="C152" s="3">
        <v>42286</v>
      </c>
      <c r="D152" s="2">
        <v>1167.4000000000001</v>
      </c>
      <c r="E152" s="2">
        <v>1109</v>
      </c>
      <c r="F152" s="2">
        <v>1100</v>
      </c>
      <c r="G152" s="2" t="s">
        <v>23</v>
      </c>
      <c r="H152" s="2" t="s">
        <v>24</v>
      </c>
      <c r="I152" s="3">
        <v>42306</v>
      </c>
      <c r="J152" s="2">
        <v>27.55</v>
      </c>
      <c r="K152" s="2">
        <v>30.2</v>
      </c>
      <c r="L152" s="2">
        <v>23</v>
      </c>
      <c r="M152" s="2">
        <v>24.2</v>
      </c>
      <c r="N152" s="2">
        <v>7982</v>
      </c>
      <c r="O152" s="2">
        <v>947000</v>
      </c>
      <c r="P152" s="2">
        <f t="shared" ref="P152" si="296">IFERROR(J152-J153,0)</f>
        <v>0.19999999999999929</v>
      </c>
      <c r="Q152" s="2">
        <f t="shared" ref="Q152" si="297">IF(P152=0, 0, IFERROR(M152 - M153, 0))</f>
        <v>-4.4000000000000021</v>
      </c>
      <c r="R152" s="2">
        <f t="shared" ref="R152" si="298">IF(P152=0, 0, IFERROR(J152 - M153, 0))</f>
        <v>-1.0500000000000007</v>
      </c>
      <c r="S152" s="2">
        <f t="shared" ref="S152" si="299">IF(P152=0, 0, IFERROR(M152 - J153, 0))</f>
        <v>-3.1500000000000021</v>
      </c>
    </row>
    <row r="153" spans="1:19" x14ac:dyDescent="0.2">
      <c r="A153" s="3">
        <v>42289</v>
      </c>
      <c r="B153" s="2" t="s">
        <v>22</v>
      </c>
      <c r="C153" s="3">
        <v>42290</v>
      </c>
      <c r="D153" s="2">
        <v>1099.4000000000001</v>
      </c>
      <c r="E153" s="2">
        <v>1109</v>
      </c>
      <c r="F153" s="2">
        <v>1100</v>
      </c>
      <c r="G153" s="2" t="s">
        <v>23</v>
      </c>
      <c r="H153" s="2" t="s">
        <v>24</v>
      </c>
      <c r="I153" s="3">
        <v>42306</v>
      </c>
      <c r="J153" s="2">
        <v>27.35</v>
      </c>
      <c r="K153" s="2">
        <v>37.049999999999997</v>
      </c>
      <c r="L153" s="2">
        <v>24.95</v>
      </c>
      <c r="M153" s="2">
        <v>28.6</v>
      </c>
      <c r="N153" s="2">
        <v>6386</v>
      </c>
      <c r="O153" s="2">
        <v>643750</v>
      </c>
    </row>
    <row r="154" spans="1:19" x14ac:dyDescent="0.2">
      <c r="A154" s="3">
        <v>42206</v>
      </c>
      <c r="B154" s="2" t="s">
        <v>19</v>
      </c>
      <c r="C154" s="3">
        <v>42205</v>
      </c>
      <c r="D154" s="2">
        <v>1001.25</v>
      </c>
      <c r="E154" s="2">
        <v>1051</v>
      </c>
      <c r="F154" s="2">
        <v>1060</v>
      </c>
      <c r="G154" s="2" t="s">
        <v>20</v>
      </c>
      <c r="H154" s="2" t="s">
        <v>21</v>
      </c>
      <c r="I154" s="3">
        <v>42215</v>
      </c>
      <c r="J154" s="2">
        <v>4.5</v>
      </c>
      <c r="K154" s="2">
        <v>9.9</v>
      </c>
      <c r="L154" s="2">
        <v>3.35</v>
      </c>
      <c r="M154" s="2">
        <v>8.4</v>
      </c>
      <c r="N154" s="2">
        <v>1660</v>
      </c>
      <c r="O154" s="2">
        <v>442750</v>
      </c>
      <c r="P154" s="2">
        <f t="shared" ref="P154" si="300">IFERROR(J154-J155,0)</f>
        <v>-36.799999999999997</v>
      </c>
      <c r="Q154" s="2">
        <f t="shared" ref="Q154" si="301">IF(P154=0, 0, IFERROR(M154 - M155, 0))</f>
        <v>-36.800000000000004</v>
      </c>
      <c r="R154" s="2">
        <f t="shared" ref="R154" si="302">IF(P154=0, 0, IFERROR(J154 - M155, 0))</f>
        <v>-40.700000000000003</v>
      </c>
      <c r="S154" s="2">
        <f t="shared" ref="S154" si="303">IF(P154=0, 0, IFERROR(M154 - J155, 0))</f>
        <v>-32.9</v>
      </c>
    </row>
    <row r="155" spans="1:19" x14ac:dyDescent="0.2">
      <c r="A155" s="3">
        <v>42206</v>
      </c>
      <c r="B155" s="2" t="s">
        <v>22</v>
      </c>
      <c r="C155" s="3">
        <v>42207</v>
      </c>
      <c r="D155" s="2">
        <v>1103.1500000000001</v>
      </c>
      <c r="E155" s="2">
        <v>1051</v>
      </c>
      <c r="F155" s="2">
        <v>1060</v>
      </c>
      <c r="G155" s="2" t="s">
        <v>20</v>
      </c>
      <c r="H155" s="2" t="s">
        <v>21</v>
      </c>
      <c r="I155" s="3">
        <v>42215</v>
      </c>
      <c r="J155" s="2">
        <v>41.3</v>
      </c>
      <c r="K155" s="2">
        <v>53.45</v>
      </c>
      <c r="L155" s="2">
        <v>28.15</v>
      </c>
      <c r="M155" s="2">
        <v>45.2</v>
      </c>
      <c r="N155" s="2">
        <v>164</v>
      </c>
      <c r="O155" s="2">
        <v>145000</v>
      </c>
    </row>
    <row r="156" spans="1:19" x14ac:dyDescent="0.2">
      <c r="A156" s="3">
        <v>42206</v>
      </c>
      <c r="B156" s="2" t="s">
        <v>19</v>
      </c>
      <c r="C156" s="3">
        <v>42205</v>
      </c>
      <c r="D156" s="2">
        <v>1001.25</v>
      </c>
      <c r="E156" s="2">
        <v>951</v>
      </c>
      <c r="F156" s="2">
        <v>950</v>
      </c>
      <c r="G156" s="2" t="s">
        <v>23</v>
      </c>
      <c r="H156" s="2" t="s">
        <v>24</v>
      </c>
      <c r="I156" s="3">
        <v>42215</v>
      </c>
      <c r="J156" s="2">
        <v>7.75</v>
      </c>
      <c r="K156" s="2">
        <v>9.8000000000000007</v>
      </c>
      <c r="L156" s="2">
        <v>6.25</v>
      </c>
      <c r="M156" s="2">
        <v>8</v>
      </c>
      <c r="N156" s="2">
        <v>4185</v>
      </c>
      <c r="O156" s="2">
        <v>642000</v>
      </c>
      <c r="P156" s="2">
        <f t="shared" ref="P156" si="304">IFERROR(J156-J157,0)</f>
        <v>7.25</v>
      </c>
      <c r="Q156" s="2">
        <f t="shared" ref="Q156" si="305">IF(P156=0, 0, IFERROR(M156 - M157, 0))</f>
        <v>7.25</v>
      </c>
      <c r="R156" s="2">
        <f t="shared" ref="R156" si="306">IF(P156=0, 0, IFERROR(J156 - M157, 0))</f>
        <v>7</v>
      </c>
      <c r="S156" s="2">
        <f t="shared" ref="S156" si="307">IF(P156=0, 0, IFERROR(M156 - J157, 0))</f>
        <v>7.5</v>
      </c>
    </row>
    <row r="157" spans="1:19" x14ac:dyDescent="0.2">
      <c r="A157" s="3">
        <v>42206</v>
      </c>
      <c r="B157" s="2" t="s">
        <v>22</v>
      </c>
      <c r="C157" s="3">
        <v>42207</v>
      </c>
      <c r="D157" s="2">
        <v>1103.1500000000001</v>
      </c>
      <c r="E157" s="2">
        <v>951</v>
      </c>
      <c r="F157" s="2">
        <v>950</v>
      </c>
      <c r="G157" s="2" t="s">
        <v>23</v>
      </c>
      <c r="H157" s="2" t="s">
        <v>24</v>
      </c>
      <c r="I157" s="3">
        <v>42215</v>
      </c>
      <c r="J157" s="2">
        <v>0.5</v>
      </c>
      <c r="K157" s="2">
        <v>1.3</v>
      </c>
      <c r="L157" s="2">
        <v>0.5</v>
      </c>
      <c r="M157" s="2">
        <v>0.75</v>
      </c>
      <c r="N157" s="2">
        <v>462</v>
      </c>
      <c r="O157" s="2">
        <v>357000</v>
      </c>
    </row>
    <row r="158" spans="1:19" x14ac:dyDescent="0.2">
      <c r="A158" s="3">
        <v>42118</v>
      </c>
      <c r="B158" s="2" t="s">
        <v>19</v>
      </c>
      <c r="C158" s="3">
        <v>42117</v>
      </c>
      <c r="D158" s="2">
        <v>2122</v>
      </c>
      <c r="E158" s="2">
        <v>2228</v>
      </c>
      <c r="F158" s="2">
        <v>2250</v>
      </c>
      <c r="G158" s="2" t="s">
        <v>20</v>
      </c>
      <c r="H158" s="2" t="s">
        <v>21</v>
      </c>
      <c r="I158" s="3">
        <v>42152</v>
      </c>
      <c r="J158" s="2">
        <v>56.75</v>
      </c>
      <c r="K158" s="2">
        <v>56.75</v>
      </c>
      <c r="L158" s="2">
        <v>45.25</v>
      </c>
      <c r="M158" s="2">
        <v>46.55</v>
      </c>
      <c r="N158" s="2">
        <v>41</v>
      </c>
      <c r="O158" s="2">
        <v>12250</v>
      </c>
      <c r="P158" s="2">
        <f t="shared" ref="P158" si="308">IFERROR(J158-J159,0)</f>
        <v>46.85</v>
      </c>
      <c r="Q158" s="2">
        <f t="shared" ref="Q158" si="309">IF(P158=0, 0, IFERROR(M158 - M159, 0))</f>
        <v>38.25</v>
      </c>
      <c r="R158" s="2">
        <f t="shared" ref="R158" si="310">IF(P158=0, 0, IFERROR(J158 - M159, 0))</f>
        <v>48.45</v>
      </c>
      <c r="S158" s="2">
        <f t="shared" ref="S158" si="311">IF(P158=0, 0, IFERROR(M158 - J159, 0))</f>
        <v>36.65</v>
      </c>
    </row>
    <row r="159" spans="1:19" x14ac:dyDescent="0.2">
      <c r="A159" s="3">
        <v>42118</v>
      </c>
      <c r="B159" s="2" t="s">
        <v>22</v>
      </c>
      <c r="C159" s="3">
        <v>42121</v>
      </c>
      <c r="D159" s="2">
        <v>1984.65</v>
      </c>
      <c r="E159" s="2">
        <v>2228</v>
      </c>
      <c r="F159" s="2">
        <v>2250</v>
      </c>
      <c r="G159" s="2" t="s">
        <v>20</v>
      </c>
      <c r="H159" s="2" t="s">
        <v>21</v>
      </c>
      <c r="I159" s="3">
        <v>42152</v>
      </c>
      <c r="J159" s="2">
        <v>9.9</v>
      </c>
      <c r="K159" s="2">
        <v>9.9</v>
      </c>
      <c r="L159" s="2">
        <v>6.55</v>
      </c>
      <c r="M159" s="2">
        <v>8.3000000000000007</v>
      </c>
      <c r="N159" s="2">
        <v>76</v>
      </c>
      <c r="O159" s="2">
        <v>48750</v>
      </c>
    </row>
    <row r="160" spans="1:19" x14ac:dyDescent="0.2">
      <c r="A160" s="3">
        <v>42118</v>
      </c>
      <c r="B160" s="2" t="s">
        <v>19</v>
      </c>
      <c r="C160" s="3">
        <v>42117</v>
      </c>
      <c r="D160" s="2">
        <v>2122</v>
      </c>
      <c r="E160" s="2">
        <v>2016</v>
      </c>
      <c r="F160" s="2">
        <v>2000</v>
      </c>
      <c r="G160" s="2" t="s">
        <v>23</v>
      </c>
      <c r="H160" s="2" t="s">
        <v>24</v>
      </c>
      <c r="I160" s="3">
        <v>42152</v>
      </c>
      <c r="J160" s="2">
        <v>36.299999999999997</v>
      </c>
      <c r="K160" s="2">
        <v>42.3</v>
      </c>
      <c r="L160" s="2">
        <v>34</v>
      </c>
      <c r="M160" s="2">
        <v>40.25</v>
      </c>
      <c r="N160" s="2">
        <v>248</v>
      </c>
      <c r="O160" s="2">
        <v>65500</v>
      </c>
      <c r="P160" s="2">
        <f t="shared" ref="P160" si="312">IFERROR(J160-J161,0)</f>
        <v>-24.650000000000006</v>
      </c>
      <c r="Q160" s="2">
        <f t="shared" ref="Q160" si="313">IF(P160=0, 0, IFERROR(M160 - M161, 0))</f>
        <v>-18.950000000000003</v>
      </c>
      <c r="R160" s="2">
        <f t="shared" ref="R160" si="314">IF(P160=0, 0, IFERROR(J160 - M161, 0))</f>
        <v>-22.900000000000006</v>
      </c>
      <c r="S160" s="2">
        <f t="shared" ref="S160" si="315">IF(P160=0, 0, IFERROR(M160 - J161, 0))</f>
        <v>-20.700000000000003</v>
      </c>
    </row>
    <row r="161" spans="1:19" x14ac:dyDescent="0.2">
      <c r="A161" s="3">
        <v>42118</v>
      </c>
      <c r="B161" s="2" t="s">
        <v>22</v>
      </c>
      <c r="C161" s="3">
        <v>42121</v>
      </c>
      <c r="D161" s="2">
        <v>1984.65</v>
      </c>
      <c r="E161" s="2">
        <v>2016</v>
      </c>
      <c r="F161" s="2">
        <v>2000</v>
      </c>
      <c r="G161" s="2" t="s">
        <v>23</v>
      </c>
      <c r="H161" s="2" t="s">
        <v>24</v>
      </c>
      <c r="I161" s="3">
        <v>42152</v>
      </c>
      <c r="J161" s="2">
        <v>60.95</v>
      </c>
      <c r="K161" s="2">
        <v>80.7</v>
      </c>
      <c r="L161" s="2">
        <v>54.85</v>
      </c>
      <c r="M161" s="2">
        <v>59.2</v>
      </c>
      <c r="N161" s="2">
        <v>553</v>
      </c>
      <c r="O161" s="2">
        <v>197750</v>
      </c>
    </row>
    <row r="163" spans="1:19" x14ac:dyDescent="0.2">
      <c r="O163" s="2" t="s">
        <v>26</v>
      </c>
      <c r="P163" s="2">
        <f>SUM(P2:P161)</f>
        <v>-73.149999999999949</v>
      </c>
      <c r="Q163" s="2">
        <f>SUM(Q2:Q161)</f>
        <v>-23.5</v>
      </c>
      <c r="R163" s="2">
        <f>SUM(R2:R161)</f>
        <v>55.999999999999972</v>
      </c>
      <c r="S163" s="2">
        <f>SUM(S2:S161)</f>
        <v>-152.65000000000003</v>
      </c>
    </row>
    <row r="164" spans="1:19" x14ac:dyDescent="0.2">
      <c r="P164" s="2">
        <f>P163*400</f>
        <v>-29259.999999999978</v>
      </c>
      <c r="Q164" s="2">
        <f t="shared" ref="Q164:S164" si="316">Q163*400</f>
        <v>-9400</v>
      </c>
      <c r="R164" s="2">
        <f t="shared" si="316"/>
        <v>22399.999999999989</v>
      </c>
      <c r="S164" s="2">
        <f t="shared" si="316"/>
        <v>-61060.000000000015</v>
      </c>
    </row>
  </sheetData>
  <autoFilter ref="B1:B164" xr:uid="{90E28CC3-A249-2949-A499-F54C6E89653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66E1-17AD-ED42-903B-93A5EFE05113}">
  <dimension ref="A1:U142"/>
  <sheetViews>
    <sheetView workbookViewId="0">
      <selection activeCell="V4" sqref="V4"/>
    </sheetView>
  </sheetViews>
  <sheetFormatPr baseColWidth="10" defaultColWidth="8.83203125" defaultRowHeight="15" x14ac:dyDescent="0.2"/>
  <cols>
    <col min="1" max="1" width="12.5" style="2" bestFit="1" customWidth="1"/>
    <col min="2" max="2" width="10.6640625" style="2" customWidth="1"/>
    <col min="3" max="3" width="11.5" style="2" customWidth="1"/>
    <col min="4" max="4" width="10.83203125" style="2" customWidth="1"/>
    <col min="5" max="5" width="11.33203125" style="2" customWidth="1"/>
    <col min="6" max="6" width="11.5" style="2" customWidth="1"/>
    <col min="7" max="7" width="8.33203125" style="2" customWidth="1"/>
    <col min="8" max="8" width="10.83203125" style="2" customWidth="1"/>
    <col min="9" max="9" width="10.1640625" style="2" customWidth="1"/>
    <col min="10" max="10" width="5.83203125" style="2" customWidth="1"/>
    <col min="11" max="11" width="6.83203125" style="2" customWidth="1"/>
    <col min="12" max="12" width="5.83203125" style="2" customWidth="1"/>
    <col min="13" max="14" width="6.83203125" style="2" customWidth="1"/>
    <col min="15" max="15" width="12.33203125" style="2" customWidth="1"/>
    <col min="16" max="16" width="8.6640625" style="2" customWidth="1"/>
    <col min="17" max="17" width="6.83203125" style="2" bestFit="1" customWidth="1"/>
    <col min="18" max="18" width="6.5" style="2" customWidth="1"/>
    <col min="19" max="19" width="6.83203125" style="2" customWidth="1"/>
    <col min="20" max="20" width="6.83203125" style="2" bestFit="1" customWidth="1"/>
    <col min="21" max="21" width="8.6640625" style="2" bestFit="1" customWidth="1"/>
    <col min="22" max="16384" width="8.83203125" style="2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3">
        <v>45688</v>
      </c>
      <c r="B2" s="2" t="s">
        <v>19</v>
      </c>
      <c r="C2" s="3">
        <v>45687</v>
      </c>
      <c r="D2" s="2">
        <v>3420.95</v>
      </c>
      <c r="E2" s="2">
        <v>3592</v>
      </c>
      <c r="F2" s="2">
        <v>3600</v>
      </c>
      <c r="G2" s="2" t="s">
        <v>20</v>
      </c>
      <c r="H2" s="2" t="s">
        <v>21</v>
      </c>
      <c r="I2" s="3">
        <v>45715</v>
      </c>
      <c r="J2" s="2">
        <v>71.3</v>
      </c>
      <c r="K2" s="2">
        <v>90.95</v>
      </c>
      <c r="L2" s="2">
        <v>58.05</v>
      </c>
      <c r="M2" s="2">
        <v>67.75</v>
      </c>
      <c r="N2" s="2">
        <v>14258</v>
      </c>
      <c r="O2" s="2">
        <v>586800</v>
      </c>
      <c r="P2" s="2">
        <f>IFERROR(J2-J3,0)</f>
        <v>-22.900000000000006</v>
      </c>
      <c r="Q2" s="2">
        <f>IF(P2=0, 0, IFERROR(M2 - M3, 0))</f>
        <v>29.75</v>
      </c>
      <c r="R2" s="2">
        <f>IF(P2=0, 0, IFERROR(J2 - M3, 0))</f>
        <v>33.299999999999997</v>
      </c>
      <c r="S2" s="2">
        <f>IF(P2=0, 0, IFERROR(M2 - J3, 0))</f>
        <v>-26.450000000000003</v>
      </c>
    </row>
    <row r="3" spans="1:19" x14ac:dyDescent="0.2">
      <c r="A3" s="3">
        <v>45688</v>
      </c>
      <c r="B3" s="2" t="s">
        <v>22</v>
      </c>
      <c r="C3" s="3">
        <v>45689</v>
      </c>
      <c r="D3" s="2">
        <v>3447.5</v>
      </c>
      <c r="E3" s="2">
        <v>3592</v>
      </c>
      <c r="F3" s="2">
        <v>3600</v>
      </c>
      <c r="G3" s="2" t="s">
        <v>20</v>
      </c>
      <c r="H3" s="2" t="s">
        <v>21</v>
      </c>
      <c r="I3" s="3">
        <v>45715</v>
      </c>
      <c r="J3" s="2">
        <v>94.2</v>
      </c>
      <c r="K3" s="2">
        <v>119.5</v>
      </c>
      <c r="L3" s="2">
        <v>30.65</v>
      </c>
      <c r="M3" s="2">
        <v>38</v>
      </c>
      <c r="N3" s="2">
        <v>44130</v>
      </c>
      <c r="O3" s="2">
        <v>1029150</v>
      </c>
    </row>
    <row r="4" spans="1:19" x14ac:dyDescent="0.2">
      <c r="A4" s="3">
        <v>45688</v>
      </c>
      <c r="B4" s="2" t="s">
        <v>19</v>
      </c>
      <c r="C4" s="3">
        <v>45687</v>
      </c>
      <c r="D4" s="2">
        <v>3420.95</v>
      </c>
      <c r="E4" s="2">
        <v>3250</v>
      </c>
      <c r="F4" s="2">
        <v>3250</v>
      </c>
      <c r="G4" s="2" t="s">
        <v>23</v>
      </c>
      <c r="H4" s="2" t="s">
        <v>24</v>
      </c>
      <c r="I4" s="3">
        <v>45715</v>
      </c>
      <c r="J4" s="2">
        <v>46.05</v>
      </c>
      <c r="K4" s="2">
        <v>66.650000000000006</v>
      </c>
      <c r="L4" s="2">
        <v>32.299999999999997</v>
      </c>
      <c r="M4" s="2">
        <v>58.65</v>
      </c>
      <c r="N4" s="2">
        <v>1742</v>
      </c>
      <c r="O4" s="2">
        <v>54750</v>
      </c>
      <c r="P4" s="2">
        <f t="shared" ref="P4" si="0">IFERROR(J4-J5,0)</f>
        <v>28.4</v>
      </c>
      <c r="Q4" s="2">
        <f t="shared" ref="Q4" si="1">IF(P4=0, 0, IFERROR(M4 - M5, 0))</f>
        <v>32.099999999999994</v>
      </c>
      <c r="R4" s="2">
        <f t="shared" ref="R4" si="2">IF(P4=0, 0, IFERROR(J4 - M5, 0))</f>
        <v>19.499999999999996</v>
      </c>
      <c r="S4" s="2">
        <f t="shared" ref="S4" si="3">IF(P4=0, 0, IFERROR(M4 - J5, 0))</f>
        <v>41</v>
      </c>
    </row>
    <row r="5" spans="1:19" x14ac:dyDescent="0.2">
      <c r="A5" s="3">
        <v>45688</v>
      </c>
      <c r="B5" s="2" t="s">
        <v>22</v>
      </c>
      <c r="C5" s="3">
        <v>45689</v>
      </c>
      <c r="D5" s="2">
        <v>3447.5</v>
      </c>
      <c r="E5" s="2">
        <v>3250</v>
      </c>
      <c r="F5" s="2">
        <v>3250</v>
      </c>
      <c r="G5" s="2" t="s">
        <v>23</v>
      </c>
      <c r="H5" s="2" t="s">
        <v>24</v>
      </c>
      <c r="I5" s="3">
        <v>45715</v>
      </c>
      <c r="J5" s="2">
        <v>17.649999999999999</v>
      </c>
      <c r="K5" s="2">
        <v>40.5</v>
      </c>
      <c r="L5" s="2">
        <v>11.9</v>
      </c>
      <c r="M5" s="2">
        <v>26.55</v>
      </c>
      <c r="N5" s="2">
        <v>2641</v>
      </c>
      <c r="O5" s="2">
        <v>110550</v>
      </c>
    </row>
    <row r="6" spans="1:19" x14ac:dyDescent="0.2">
      <c r="A6" s="3">
        <v>45596</v>
      </c>
      <c r="B6" s="2" t="s">
        <v>19</v>
      </c>
      <c r="C6" s="3">
        <v>45595</v>
      </c>
      <c r="D6" s="2">
        <v>3408.35</v>
      </c>
      <c r="E6" s="2">
        <v>3579</v>
      </c>
      <c r="F6" s="2">
        <v>3600</v>
      </c>
      <c r="G6" s="2" t="s">
        <v>20</v>
      </c>
      <c r="H6" s="2" t="s">
        <v>21</v>
      </c>
      <c r="I6" s="3">
        <v>45624</v>
      </c>
      <c r="J6" s="2">
        <v>40.049999999999997</v>
      </c>
      <c r="K6" s="2">
        <v>49.5</v>
      </c>
      <c r="L6" s="2">
        <v>36</v>
      </c>
      <c r="M6" s="2">
        <v>43.5</v>
      </c>
      <c r="N6" s="2">
        <v>8610</v>
      </c>
      <c r="O6" s="2">
        <v>670950</v>
      </c>
      <c r="P6" s="2">
        <f t="shared" ref="P6" si="4">IFERROR(J6-J7,0)</f>
        <v>-74.95</v>
      </c>
      <c r="Q6" s="2">
        <f t="shared" ref="Q6" si="5">IF(P6=0, 0, IFERROR(M6 - M7, 0))</f>
        <v>-65.150000000000006</v>
      </c>
      <c r="R6" s="2">
        <f t="shared" ref="R6" si="6">IF(P6=0, 0, IFERROR(J6 - M7, 0))</f>
        <v>-68.600000000000009</v>
      </c>
      <c r="S6" s="2">
        <f t="shared" ref="S6" si="7">IF(P6=0, 0, IFERROR(M6 - J7, 0))</f>
        <v>-71.5</v>
      </c>
    </row>
    <row r="7" spans="1:19" x14ac:dyDescent="0.2">
      <c r="A7" s="3">
        <v>45596</v>
      </c>
      <c r="B7" s="2" t="s">
        <v>22</v>
      </c>
      <c r="C7" s="3">
        <v>45597</v>
      </c>
      <c r="D7" s="2">
        <v>3626.35</v>
      </c>
      <c r="E7" s="2">
        <v>3579</v>
      </c>
      <c r="F7" s="2">
        <v>3600</v>
      </c>
      <c r="G7" s="2" t="s">
        <v>20</v>
      </c>
      <c r="H7" s="2" t="s">
        <v>21</v>
      </c>
      <c r="I7" s="3">
        <v>45624</v>
      </c>
      <c r="J7" s="2">
        <v>115</v>
      </c>
      <c r="K7" s="2">
        <v>118.95</v>
      </c>
      <c r="L7" s="2">
        <v>106.2</v>
      </c>
      <c r="M7" s="2">
        <v>108.65</v>
      </c>
      <c r="N7" s="2">
        <v>1126</v>
      </c>
      <c r="O7" s="2">
        <v>808950</v>
      </c>
    </row>
    <row r="8" spans="1:19" x14ac:dyDescent="0.2">
      <c r="A8" s="3">
        <v>45596</v>
      </c>
      <c r="B8" s="2" t="s">
        <v>19</v>
      </c>
      <c r="C8" s="3">
        <v>45595</v>
      </c>
      <c r="D8" s="2">
        <v>3408.35</v>
      </c>
      <c r="E8" s="2">
        <v>3238</v>
      </c>
      <c r="F8" s="2">
        <v>3250</v>
      </c>
      <c r="G8" s="2" t="s">
        <v>23</v>
      </c>
      <c r="H8" s="2" t="s">
        <v>24</v>
      </c>
      <c r="I8" s="3">
        <v>45624</v>
      </c>
      <c r="J8" s="2">
        <v>58.05</v>
      </c>
      <c r="K8" s="2">
        <v>59.65</v>
      </c>
      <c r="L8" s="2">
        <v>36.549999999999997</v>
      </c>
      <c r="M8" s="2">
        <v>47.3</v>
      </c>
      <c r="N8" s="2">
        <v>573</v>
      </c>
      <c r="O8" s="2">
        <v>49200</v>
      </c>
      <c r="P8" s="2">
        <f t="shared" ref="P8" si="8">IFERROR(J8-J9,0)</f>
        <v>49.699999999999996</v>
      </c>
      <c r="Q8" s="2">
        <f t="shared" ref="Q8" si="9">IF(P8=0, 0, IFERROR(M8 - M9, 0))</f>
        <v>39.799999999999997</v>
      </c>
      <c r="R8" s="2">
        <f t="shared" ref="R8" si="10">IF(P8=0, 0, IFERROR(J8 - M9, 0))</f>
        <v>50.55</v>
      </c>
      <c r="S8" s="2">
        <f t="shared" ref="S8" si="11">IF(P8=0, 0, IFERROR(M8 - J9, 0))</f>
        <v>38.949999999999996</v>
      </c>
    </row>
    <row r="9" spans="1:19" x14ac:dyDescent="0.2">
      <c r="A9" s="3">
        <v>45596</v>
      </c>
      <c r="B9" s="2" t="s">
        <v>22</v>
      </c>
      <c r="C9" s="3">
        <v>45597</v>
      </c>
      <c r="D9" s="2">
        <v>3626.35</v>
      </c>
      <c r="E9" s="2">
        <v>3238</v>
      </c>
      <c r="F9" s="2">
        <v>3250</v>
      </c>
      <c r="G9" s="2" t="s">
        <v>23</v>
      </c>
      <c r="H9" s="2" t="s">
        <v>24</v>
      </c>
      <c r="I9" s="3">
        <v>45624</v>
      </c>
      <c r="J9" s="2">
        <v>8.35</v>
      </c>
      <c r="K9" s="2">
        <v>8.6999999999999993</v>
      </c>
      <c r="L9" s="2">
        <v>5.8</v>
      </c>
      <c r="M9" s="2">
        <v>7.5</v>
      </c>
      <c r="N9" s="2">
        <v>31</v>
      </c>
      <c r="O9" s="2">
        <v>45750</v>
      </c>
    </row>
    <row r="10" spans="1:19" x14ac:dyDescent="0.2">
      <c r="A10" s="3">
        <v>45497</v>
      </c>
      <c r="B10" s="2" t="s">
        <v>19</v>
      </c>
      <c r="C10" s="3">
        <v>45496</v>
      </c>
      <c r="D10" s="2">
        <v>3538.05</v>
      </c>
      <c r="E10" s="2">
        <v>3361</v>
      </c>
      <c r="F10" s="2">
        <v>3350</v>
      </c>
      <c r="G10" s="2" t="s">
        <v>23</v>
      </c>
      <c r="H10" s="2" t="s">
        <v>24</v>
      </c>
      <c r="I10" s="3">
        <v>45533</v>
      </c>
      <c r="K10" s="2" t="s">
        <v>25</v>
      </c>
      <c r="L10" s="2" t="s">
        <v>25</v>
      </c>
      <c r="M10" s="2">
        <v>89.4</v>
      </c>
      <c r="N10" s="2" t="s">
        <v>25</v>
      </c>
      <c r="O10" s="2" t="s">
        <v>25</v>
      </c>
      <c r="P10" s="2">
        <f t="shared" ref="P10" si="12">IFERROR(J10-J11,0)</f>
        <v>-30.75</v>
      </c>
      <c r="Q10" s="2">
        <f t="shared" ref="Q10" si="13">IF(P10=0, 0, IFERROR(M10 - M11, 0))</f>
        <v>71.5</v>
      </c>
      <c r="R10" s="2">
        <f t="shared" ref="R10" si="14">IF(P10=0, 0, IFERROR(J10 - M11, 0))</f>
        <v>-17.899999999999999</v>
      </c>
      <c r="S10" s="2">
        <f t="shared" ref="S10" si="15">IF(P10=0, 0, IFERROR(M10 - J11, 0))</f>
        <v>58.650000000000006</v>
      </c>
    </row>
    <row r="11" spans="1:19" x14ac:dyDescent="0.2">
      <c r="A11" s="3">
        <v>45497</v>
      </c>
      <c r="B11" s="2" t="s">
        <v>22</v>
      </c>
      <c r="C11" s="3">
        <v>45498</v>
      </c>
      <c r="D11" s="2">
        <v>3619.15</v>
      </c>
      <c r="E11" s="2">
        <v>3361</v>
      </c>
      <c r="F11" s="2">
        <v>3350</v>
      </c>
      <c r="G11" s="2" t="s">
        <v>23</v>
      </c>
      <c r="H11" s="2" t="s">
        <v>24</v>
      </c>
      <c r="I11" s="3">
        <v>45533</v>
      </c>
      <c r="J11" s="2">
        <v>30.75</v>
      </c>
      <c r="K11" s="2">
        <v>33.049999999999997</v>
      </c>
      <c r="L11" s="2">
        <v>16.25</v>
      </c>
      <c r="M11" s="2">
        <v>17.899999999999999</v>
      </c>
      <c r="N11" s="2">
        <v>1701</v>
      </c>
      <c r="O11" s="2">
        <v>68250</v>
      </c>
    </row>
    <row r="12" spans="1:19" x14ac:dyDescent="0.2">
      <c r="A12" s="3">
        <v>45421</v>
      </c>
      <c r="B12" s="2" t="s">
        <v>19</v>
      </c>
      <c r="C12" s="3">
        <v>45420</v>
      </c>
      <c r="D12" s="2">
        <v>3486.85</v>
      </c>
      <c r="E12" s="2">
        <v>3661</v>
      </c>
      <c r="F12" s="2">
        <v>3680</v>
      </c>
      <c r="G12" s="2" t="s">
        <v>20</v>
      </c>
      <c r="H12" s="2" t="s">
        <v>21</v>
      </c>
      <c r="I12" s="3">
        <v>45442</v>
      </c>
      <c r="J12" s="2">
        <v>28</v>
      </c>
      <c r="K12" s="2">
        <v>43.15</v>
      </c>
      <c r="L12" s="2">
        <v>23.55</v>
      </c>
      <c r="M12" s="2">
        <v>41.3</v>
      </c>
      <c r="N12" s="2">
        <v>959</v>
      </c>
      <c r="O12" s="2">
        <v>81900</v>
      </c>
      <c r="P12" s="2">
        <f t="shared" ref="P12" si="16">IFERROR(J12-J13,0)</f>
        <v>21.35</v>
      </c>
      <c r="Q12" s="2">
        <f t="shared" ref="Q12" si="17">IF(P12=0, 0, IFERROR(M12 - M13, 0))</f>
        <v>34.549999999999997</v>
      </c>
      <c r="R12" s="2">
        <f t="shared" ref="R12" si="18">IF(P12=0, 0, IFERROR(J12 - M13, 0))</f>
        <v>21.25</v>
      </c>
      <c r="S12" s="2">
        <f t="shared" ref="S12" si="19">IF(P12=0, 0, IFERROR(M12 - J13, 0))</f>
        <v>34.65</v>
      </c>
    </row>
    <row r="13" spans="1:19" x14ac:dyDescent="0.2">
      <c r="A13" s="3">
        <v>45421</v>
      </c>
      <c r="B13" s="2" t="s">
        <v>22</v>
      </c>
      <c r="C13" s="3">
        <v>45425</v>
      </c>
      <c r="D13" s="2">
        <v>3293.85</v>
      </c>
      <c r="E13" s="2">
        <v>3661</v>
      </c>
      <c r="F13" s="2">
        <v>3680</v>
      </c>
      <c r="G13" s="2" t="s">
        <v>20</v>
      </c>
      <c r="H13" s="2" t="s">
        <v>21</v>
      </c>
      <c r="I13" s="3">
        <v>45442</v>
      </c>
      <c r="J13" s="2">
        <v>6.65</v>
      </c>
      <c r="K13" s="2">
        <v>7.35</v>
      </c>
      <c r="L13" s="2">
        <v>4.55</v>
      </c>
      <c r="M13" s="2">
        <v>6.75</v>
      </c>
      <c r="N13" s="2">
        <v>398</v>
      </c>
      <c r="O13" s="2">
        <v>91800</v>
      </c>
    </row>
    <row r="14" spans="1:19" x14ac:dyDescent="0.2">
      <c r="A14" s="3">
        <v>45421</v>
      </c>
      <c r="B14" s="2" t="s">
        <v>19</v>
      </c>
      <c r="C14" s="3">
        <v>45420</v>
      </c>
      <c r="D14" s="2">
        <v>3486.85</v>
      </c>
      <c r="E14" s="2">
        <v>3313</v>
      </c>
      <c r="F14" s="2">
        <v>3320</v>
      </c>
      <c r="G14" s="2" t="s">
        <v>23</v>
      </c>
      <c r="H14" s="2" t="s">
        <v>24</v>
      </c>
      <c r="I14" s="3">
        <v>45442</v>
      </c>
      <c r="J14" s="2">
        <v>63.6</v>
      </c>
      <c r="K14" s="2">
        <v>75.95</v>
      </c>
      <c r="L14" s="2">
        <v>33</v>
      </c>
      <c r="M14" s="2">
        <v>34.65</v>
      </c>
      <c r="N14" s="2">
        <v>464</v>
      </c>
      <c r="O14" s="2">
        <v>30600</v>
      </c>
      <c r="P14" s="2">
        <f t="shared" ref="P14" si="20">IFERROR(J14-J15,0)</f>
        <v>-33.949999999999996</v>
      </c>
      <c r="Q14" s="2">
        <f t="shared" ref="Q14" si="21">IF(P14=0, 0, IFERROR(M14 - M15, 0))</f>
        <v>-38.250000000000007</v>
      </c>
      <c r="R14" s="2">
        <f t="shared" ref="R14" si="22">IF(P14=0, 0, IFERROR(J14 - M15, 0))</f>
        <v>-9.3000000000000043</v>
      </c>
      <c r="S14" s="2">
        <f t="shared" ref="S14" si="23">IF(P14=0, 0, IFERROR(M14 - J15, 0))</f>
        <v>-62.9</v>
      </c>
    </row>
    <row r="15" spans="1:19" x14ac:dyDescent="0.2">
      <c r="A15" s="3">
        <v>45421</v>
      </c>
      <c r="B15" s="2" t="s">
        <v>22</v>
      </c>
      <c r="C15" s="3">
        <v>45425</v>
      </c>
      <c r="D15" s="2">
        <v>3293.85</v>
      </c>
      <c r="E15" s="2">
        <v>3313</v>
      </c>
      <c r="F15" s="2">
        <v>3320</v>
      </c>
      <c r="G15" s="2" t="s">
        <v>23</v>
      </c>
      <c r="H15" s="2" t="s">
        <v>24</v>
      </c>
      <c r="I15" s="3">
        <v>45442</v>
      </c>
      <c r="J15" s="2">
        <v>97.55</v>
      </c>
      <c r="K15" s="2">
        <v>117.5</v>
      </c>
      <c r="L15" s="2">
        <v>65.5</v>
      </c>
      <c r="M15" s="2">
        <v>72.900000000000006</v>
      </c>
      <c r="N15" s="2">
        <v>813</v>
      </c>
      <c r="O15" s="2">
        <v>114000</v>
      </c>
    </row>
    <row r="16" spans="1:19" x14ac:dyDescent="0.2">
      <c r="A16" s="3">
        <v>45321</v>
      </c>
      <c r="B16" s="2" t="s">
        <v>19</v>
      </c>
      <c r="C16" s="3">
        <v>45316</v>
      </c>
      <c r="D16" s="2">
        <v>3593.45</v>
      </c>
      <c r="E16" s="2">
        <v>3773</v>
      </c>
      <c r="F16" s="2">
        <v>3780</v>
      </c>
      <c r="G16" s="2" t="s">
        <v>20</v>
      </c>
      <c r="H16" s="2" t="s">
        <v>21</v>
      </c>
      <c r="I16" s="3">
        <v>45351</v>
      </c>
      <c r="J16" s="2">
        <v>49.4</v>
      </c>
      <c r="K16" s="2">
        <v>59</v>
      </c>
      <c r="L16" s="2">
        <v>46.7</v>
      </c>
      <c r="M16" s="2">
        <v>49</v>
      </c>
      <c r="N16" s="2">
        <v>42</v>
      </c>
      <c r="O16" s="2">
        <v>7500</v>
      </c>
      <c r="P16" s="2">
        <f t="shared" ref="P16" si="24">IFERROR(J16-J17,0)</f>
        <v>1.3999999999999986</v>
      </c>
      <c r="Q16" s="2">
        <f t="shared" ref="Q16" si="25">IF(P16=0, 0, IFERROR(M16 - M17, 0))</f>
        <v>26.15</v>
      </c>
      <c r="R16" s="2">
        <f t="shared" ref="R16" si="26">IF(P16=0, 0, IFERROR(J16 - M17, 0))</f>
        <v>26.549999999999997</v>
      </c>
      <c r="S16" s="2">
        <f t="shared" ref="S16" si="27">IF(P16=0, 0, IFERROR(M16 - J17, 0))</f>
        <v>1</v>
      </c>
    </row>
    <row r="17" spans="1:19" x14ac:dyDescent="0.2">
      <c r="A17" s="3">
        <v>45321</v>
      </c>
      <c r="B17" s="2" t="s">
        <v>22</v>
      </c>
      <c r="C17" s="3">
        <v>45322</v>
      </c>
      <c r="D17" s="2">
        <v>3479.75</v>
      </c>
      <c r="E17" s="2">
        <v>3773</v>
      </c>
      <c r="F17" s="2">
        <v>3780</v>
      </c>
      <c r="G17" s="2" t="s">
        <v>20</v>
      </c>
      <c r="H17" s="2" t="s">
        <v>21</v>
      </c>
      <c r="I17" s="3">
        <v>45351</v>
      </c>
      <c r="J17" s="2">
        <v>48</v>
      </c>
      <c r="K17" s="2">
        <v>48</v>
      </c>
      <c r="L17" s="2">
        <v>13.55</v>
      </c>
      <c r="M17" s="2">
        <v>22.85</v>
      </c>
      <c r="N17" s="2">
        <v>909</v>
      </c>
      <c r="O17" s="2">
        <v>77400</v>
      </c>
    </row>
    <row r="18" spans="1:19" x14ac:dyDescent="0.2">
      <c r="A18" s="3">
        <v>45321</v>
      </c>
      <c r="B18" s="2" t="s">
        <v>19</v>
      </c>
      <c r="C18" s="3">
        <v>45316</v>
      </c>
      <c r="D18" s="2">
        <v>3593.45</v>
      </c>
      <c r="E18" s="2">
        <v>3414</v>
      </c>
      <c r="F18" s="2">
        <v>3420</v>
      </c>
      <c r="G18" s="2" t="s">
        <v>23</v>
      </c>
      <c r="H18" s="2" t="s">
        <v>24</v>
      </c>
      <c r="I18" s="3">
        <v>45351</v>
      </c>
      <c r="K18" s="2" t="s">
        <v>25</v>
      </c>
      <c r="L18" s="2" t="s">
        <v>25</v>
      </c>
      <c r="M18" s="2">
        <v>315.89999999999998</v>
      </c>
      <c r="N18" s="2" t="s">
        <v>25</v>
      </c>
      <c r="O18" s="2" t="s">
        <v>25</v>
      </c>
      <c r="P18" s="2">
        <f t="shared" ref="P18" si="28">IFERROR(J18-J19,0)</f>
        <v>-64.25</v>
      </c>
      <c r="Q18" s="2">
        <f t="shared" ref="Q18" si="29">IF(P18=0, 0, IFERROR(M18 - M19, 0))</f>
        <v>258.7</v>
      </c>
      <c r="R18" s="2">
        <f t="shared" ref="R18" si="30">IF(P18=0, 0, IFERROR(J18 - M19, 0))</f>
        <v>-57.2</v>
      </c>
      <c r="S18" s="2">
        <f t="shared" ref="S18" si="31">IF(P18=0, 0, IFERROR(M18 - J19, 0))</f>
        <v>251.64999999999998</v>
      </c>
    </row>
    <row r="19" spans="1:19" x14ac:dyDescent="0.2">
      <c r="A19" s="3">
        <v>45321</v>
      </c>
      <c r="B19" s="2" t="s">
        <v>22</v>
      </c>
      <c r="C19" s="3">
        <v>45322</v>
      </c>
      <c r="D19" s="2">
        <v>3479.75</v>
      </c>
      <c r="E19" s="2">
        <v>3414</v>
      </c>
      <c r="F19" s="2">
        <v>3420</v>
      </c>
      <c r="G19" s="2" t="s">
        <v>23</v>
      </c>
      <c r="H19" s="2" t="s">
        <v>24</v>
      </c>
      <c r="I19" s="3">
        <v>45351</v>
      </c>
      <c r="J19" s="2">
        <v>64.25</v>
      </c>
      <c r="K19" s="2">
        <v>105.2</v>
      </c>
      <c r="L19" s="2">
        <v>44.7</v>
      </c>
      <c r="M19" s="2">
        <v>57.2</v>
      </c>
      <c r="N19" s="2">
        <v>1623</v>
      </c>
      <c r="O19" s="2">
        <v>68100</v>
      </c>
    </row>
    <row r="20" spans="1:19" x14ac:dyDescent="0.2">
      <c r="A20" s="3">
        <v>45230</v>
      </c>
      <c r="B20" s="2" t="s">
        <v>19</v>
      </c>
      <c r="C20" s="3">
        <v>45229</v>
      </c>
      <c r="D20" s="2">
        <v>2926.35</v>
      </c>
      <c r="E20" s="2">
        <v>3073</v>
      </c>
      <c r="F20" s="2">
        <v>3080</v>
      </c>
      <c r="G20" s="2" t="s">
        <v>20</v>
      </c>
      <c r="H20" s="2" t="s">
        <v>21</v>
      </c>
      <c r="I20" s="3">
        <v>45260</v>
      </c>
      <c r="J20" s="2">
        <v>16.55</v>
      </c>
      <c r="K20" s="2">
        <v>24</v>
      </c>
      <c r="L20" s="2">
        <v>11.9</v>
      </c>
      <c r="M20" s="2">
        <v>23.45</v>
      </c>
      <c r="N20" s="2">
        <v>495</v>
      </c>
      <c r="O20" s="2">
        <v>52800</v>
      </c>
      <c r="P20" s="2">
        <f t="shared" ref="P20" si="32">IFERROR(J20-J21,0)</f>
        <v>-11.95</v>
      </c>
      <c r="Q20" s="2">
        <f t="shared" ref="Q20" si="33">IF(P20=0, 0, IFERROR(M20 - M21, 0))</f>
        <v>10.799999999999999</v>
      </c>
      <c r="R20" s="2">
        <f t="shared" ref="R20" si="34">IF(P20=0, 0, IFERROR(J20 - M21, 0))</f>
        <v>3.9000000000000004</v>
      </c>
      <c r="S20" s="2">
        <f t="shared" ref="S20" si="35">IF(P20=0, 0, IFERROR(M20 - J21, 0))</f>
        <v>-5.0500000000000007</v>
      </c>
    </row>
    <row r="21" spans="1:19" x14ac:dyDescent="0.2">
      <c r="A21" s="3">
        <v>45230</v>
      </c>
      <c r="B21" s="2" t="s">
        <v>22</v>
      </c>
      <c r="C21" s="3">
        <v>45231</v>
      </c>
      <c r="D21" s="2">
        <v>2895.3</v>
      </c>
      <c r="E21" s="2">
        <v>3073</v>
      </c>
      <c r="F21" s="2">
        <v>3080</v>
      </c>
      <c r="G21" s="2" t="s">
        <v>20</v>
      </c>
      <c r="H21" s="2" t="s">
        <v>21</v>
      </c>
      <c r="I21" s="3">
        <v>45260</v>
      </c>
      <c r="J21" s="2">
        <v>28.5</v>
      </c>
      <c r="K21" s="2">
        <v>31.2</v>
      </c>
      <c r="L21" s="2">
        <v>10.9</v>
      </c>
      <c r="M21" s="2">
        <v>12.65</v>
      </c>
      <c r="N21" s="2">
        <v>2206</v>
      </c>
      <c r="O21" s="2">
        <v>135900</v>
      </c>
    </row>
    <row r="22" spans="1:19" x14ac:dyDescent="0.2">
      <c r="A22" s="3">
        <v>45230</v>
      </c>
      <c r="B22" s="2" t="s">
        <v>19</v>
      </c>
      <c r="C22" s="3">
        <v>45229</v>
      </c>
      <c r="D22" s="2">
        <v>2926.35</v>
      </c>
      <c r="E22" s="2">
        <v>2780</v>
      </c>
      <c r="F22" s="2">
        <v>2780</v>
      </c>
      <c r="G22" s="2" t="s">
        <v>23</v>
      </c>
      <c r="H22" s="2" t="s">
        <v>24</v>
      </c>
      <c r="I22" s="3">
        <v>45260</v>
      </c>
      <c r="J22" s="2">
        <v>24.9</v>
      </c>
      <c r="K22" s="2">
        <v>30.9</v>
      </c>
      <c r="L22" s="2">
        <v>15.15</v>
      </c>
      <c r="M22" s="2">
        <v>15.75</v>
      </c>
      <c r="N22" s="2">
        <v>370</v>
      </c>
      <c r="O22" s="2">
        <v>36300</v>
      </c>
      <c r="P22" s="2">
        <f t="shared" ref="P22" si="36">IFERROR(J22-J23,0)</f>
        <v>17.049999999999997</v>
      </c>
      <c r="Q22" s="2">
        <f t="shared" ref="Q22" si="37">IF(P22=0, 0, IFERROR(M22 - M23, 0))</f>
        <v>-2.1499999999999986</v>
      </c>
      <c r="R22" s="2">
        <f t="shared" ref="R22" si="38">IF(P22=0, 0, IFERROR(J22 - M23, 0))</f>
        <v>7</v>
      </c>
      <c r="S22" s="2">
        <f t="shared" ref="S22" si="39">IF(P22=0, 0, IFERROR(M22 - J23, 0))</f>
        <v>7.9</v>
      </c>
    </row>
    <row r="23" spans="1:19" x14ac:dyDescent="0.2">
      <c r="A23" s="3">
        <v>45230</v>
      </c>
      <c r="B23" s="2" t="s">
        <v>22</v>
      </c>
      <c r="C23" s="3">
        <v>45231</v>
      </c>
      <c r="D23" s="2">
        <v>2895.3</v>
      </c>
      <c r="E23" s="2">
        <v>2780</v>
      </c>
      <c r="F23" s="2">
        <v>2780</v>
      </c>
      <c r="G23" s="2" t="s">
        <v>23</v>
      </c>
      <c r="H23" s="2" t="s">
        <v>24</v>
      </c>
      <c r="I23" s="3">
        <v>45260</v>
      </c>
      <c r="J23" s="2">
        <v>7.85</v>
      </c>
      <c r="K23" s="2">
        <v>24.55</v>
      </c>
      <c r="L23" s="2">
        <v>6.8</v>
      </c>
      <c r="M23" s="2">
        <v>17.899999999999999</v>
      </c>
      <c r="N23" s="2">
        <v>1219</v>
      </c>
      <c r="O23" s="2">
        <v>88500</v>
      </c>
    </row>
    <row r="24" spans="1:19" x14ac:dyDescent="0.2">
      <c r="A24" s="3">
        <v>45132</v>
      </c>
      <c r="B24" s="2" t="s">
        <v>19</v>
      </c>
      <c r="C24" s="3">
        <v>45131</v>
      </c>
      <c r="D24" s="2">
        <v>2605.25</v>
      </c>
      <c r="E24" s="2">
        <v>2736</v>
      </c>
      <c r="F24" s="2">
        <v>2740</v>
      </c>
      <c r="G24" s="2" t="s">
        <v>20</v>
      </c>
      <c r="H24" s="2" t="s">
        <v>21</v>
      </c>
      <c r="I24" s="3">
        <v>45169</v>
      </c>
      <c r="J24" s="2">
        <v>39</v>
      </c>
      <c r="K24" s="2">
        <v>39.549999999999997</v>
      </c>
      <c r="L24" s="2">
        <v>28.25</v>
      </c>
      <c r="M24" s="2">
        <v>37.299999999999997</v>
      </c>
      <c r="N24" s="2">
        <v>128</v>
      </c>
      <c r="O24" s="2">
        <v>11400</v>
      </c>
      <c r="P24" s="2">
        <f t="shared" ref="P24" si="40">IFERROR(J24-J25,0)</f>
        <v>8.8500000000000014</v>
      </c>
      <c r="Q24" s="2">
        <f t="shared" ref="Q24" si="41">IF(P24=0, 0, IFERROR(M24 - M25, 0))</f>
        <v>5.1999999999999957</v>
      </c>
      <c r="R24" s="2">
        <f t="shared" ref="R24" si="42">IF(P24=0, 0, IFERROR(J24 - M25, 0))</f>
        <v>6.8999999999999986</v>
      </c>
      <c r="S24" s="2">
        <f t="shared" ref="S24" si="43">IF(P24=0, 0, IFERROR(M24 - J25, 0))</f>
        <v>7.1499999999999986</v>
      </c>
    </row>
    <row r="25" spans="1:19" x14ac:dyDescent="0.2">
      <c r="A25" s="3">
        <v>45132</v>
      </c>
      <c r="B25" s="2" t="s">
        <v>22</v>
      </c>
      <c r="C25" s="3">
        <v>45133</v>
      </c>
      <c r="D25" s="2">
        <v>2646.25</v>
      </c>
      <c r="E25" s="2">
        <v>2736</v>
      </c>
      <c r="F25" s="2">
        <v>2740</v>
      </c>
      <c r="G25" s="2" t="s">
        <v>20</v>
      </c>
      <c r="H25" s="2" t="s">
        <v>21</v>
      </c>
      <c r="I25" s="3">
        <v>45169</v>
      </c>
      <c r="J25" s="2">
        <v>30.15</v>
      </c>
      <c r="K25" s="2">
        <v>44.45</v>
      </c>
      <c r="L25" s="2">
        <v>29.8</v>
      </c>
      <c r="M25" s="2">
        <v>32.1</v>
      </c>
      <c r="N25" s="2">
        <v>1314</v>
      </c>
      <c r="O25" s="2">
        <v>64800</v>
      </c>
    </row>
    <row r="26" spans="1:19" x14ac:dyDescent="0.2">
      <c r="A26" s="3">
        <v>45132</v>
      </c>
      <c r="B26" s="2" t="s">
        <v>19</v>
      </c>
      <c r="C26" s="3">
        <v>45131</v>
      </c>
      <c r="D26" s="2">
        <v>2605.25</v>
      </c>
      <c r="E26" s="2">
        <v>2475</v>
      </c>
      <c r="F26" s="2">
        <v>2480</v>
      </c>
      <c r="G26" s="2" t="s">
        <v>23</v>
      </c>
      <c r="H26" s="2" t="s">
        <v>24</v>
      </c>
      <c r="I26" s="3">
        <v>45169</v>
      </c>
      <c r="J26" s="2">
        <v>34.5</v>
      </c>
      <c r="K26" s="2">
        <v>34.5</v>
      </c>
      <c r="L26" s="2">
        <v>27.35</v>
      </c>
      <c r="M26" s="2">
        <v>29</v>
      </c>
      <c r="N26" s="2">
        <v>81</v>
      </c>
      <c r="O26" s="2">
        <v>8700</v>
      </c>
      <c r="P26" s="2">
        <f t="shared" ref="P26" si="44">IFERROR(J26-J27,0)</f>
        <v>14.45</v>
      </c>
      <c r="Q26" s="2">
        <f t="shared" ref="Q26" si="45">IF(P26=0, 0, IFERROR(M26 - M27, 0))</f>
        <v>13</v>
      </c>
      <c r="R26" s="2">
        <f t="shared" ref="R26" si="46">IF(P26=0, 0, IFERROR(J26 - M27, 0))</f>
        <v>18.5</v>
      </c>
      <c r="S26" s="2">
        <f t="shared" ref="S26" si="47">IF(P26=0, 0, IFERROR(M26 - J27, 0))</f>
        <v>8.9499999999999993</v>
      </c>
    </row>
    <row r="27" spans="1:19" x14ac:dyDescent="0.2">
      <c r="A27" s="3">
        <v>45132</v>
      </c>
      <c r="B27" s="2" t="s">
        <v>22</v>
      </c>
      <c r="C27" s="3">
        <v>45133</v>
      </c>
      <c r="D27" s="2">
        <v>2646.25</v>
      </c>
      <c r="E27" s="2">
        <v>2475</v>
      </c>
      <c r="F27" s="2">
        <v>2480</v>
      </c>
      <c r="G27" s="2" t="s">
        <v>23</v>
      </c>
      <c r="H27" s="2" t="s">
        <v>24</v>
      </c>
      <c r="I27" s="3">
        <v>45169</v>
      </c>
      <c r="J27" s="2">
        <v>20.05</v>
      </c>
      <c r="K27" s="2">
        <v>21.05</v>
      </c>
      <c r="L27" s="2">
        <v>13.3</v>
      </c>
      <c r="M27" s="2">
        <v>16</v>
      </c>
      <c r="N27" s="2">
        <v>742</v>
      </c>
      <c r="O27" s="2">
        <v>106800</v>
      </c>
    </row>
    <row r="28" spans="1:19" x14ac:dyDescent="0.2">
      <c r="A28" s="3">
        <v>45056</v>
      </c>
      <c r="B28" s="2" t="s">
        <v>19</v>
      </c>
      <c r="C28" s="3">
        <v>45055</v>
      </c>
      <c r="D28" s="2">
        <v>2374.35</v>
      </c>
      <c r="E28" s="2">
        <v>2493</v>
      </c>
      <c r="F28" s="2">
        <v>2500</v>
      </c>
      <c r="G28" s="2" t="s">
        <v>20</v>
      </c>
      <c r="H28" s="2" t="s">
        <v>21</v>
      </c>
      <c r="I28" s="3">
        <v>45071</v>
      </c>
      <c r="J28" s="2">
        <v>11</v>
      </c>
      <c r="K28" s="2">
        <v>17.3</v>
      </c>
      <c r="L28" s="2">
        <v>10.8</v>
      </c>
      <c r="M28" s="2">
        <v>12.25</v>
      </c>
      <c r="N28" s="2">
        <v>3777</v>
      </c>
      <c r="O28" s="2">
        <v>537300</v>
      </c>
      <c r="P28" s="2">
        <f t="shared" ref="P28" si="48">IFERROR(J28-J29,0)</f>
        <v>3.8</v>
      </c>
      <c r="Q28" s="2">
        <f t="shared" ref="Q28" si="49">IF(P28=0, 0, IFERROR(M28 - M29, 0))</f>
        <v>9.8000000000000007</v>
      </c>
      <c r="R28" s="2">
        <f t="shared" ref="R28" si="50">IF(P28=0, 0, IFERROR(J28 - M29, 0))</f>
        <v>8.5500000000000007</v>
      </c>
      <c r="S28" s="2">
        <f t="shared" ref="S28" si="51">IF(P28=0, 0, IFERROR(M28 - J29, 0))</f>
        <v>5.05</v>
      </c>
    </row>
    <row r="29" spans="1:19" x14ac:dyDescent="0.2">
      <c r="A29" s="3">
        <v>45056</v>
      </c>
      <c r="B29" s="2" t="s">
        <v>22</v>
      </c>
      <c r="C29" s="3">
        <v>45057</v>
      </c>
      <c r="D29" s="2">
        <v>2242.15</v>
      </c>
      <c r="E29" s="2">
        <v>2493</v>
      </c>
      <c r="F29" s="2">
        <v>2500</v>
      </c>
      <c r="G29" s="2" t="s">
        <v>20</v>
      </c>
      <c r="H29" s="2" t="s">
        <v>21</v>
      </c>
      <c r="I29" s="3">
        <v>45071</v>
      </c>
      <c r="J29" s="2">
        <v>7.2</v>
      </c>
      <c r="K29" s="2">
        <v>7.2</v>
      </c>
      <c r="L29" s="2">
        <v>2</v>
      </c>
      <c r="M29" s="2">
        <v>2.4500000000000002</v>
      </c>
      <c r="N29" s="2">
        <v>5292</v>
      </c>
      <c r="O29" s="2">
        <v>897300</v>
      </c>
    </row>
    <row r="30" spans="1:19" x14ac:dyDescent="0.2">
      <c r="A30" s="3">
        <v>45056</v>
      </c>
      <c r="B30" s="2" t="s">
        <v>19</v>
      </c>
      <c r="C30" s="3">
        <v>45055</v>
      </c>
      <c r="D30" s="2">
        <v>2374.35</v>
      </c>
      <c r="E30" s="2">
        <v>2256</v>
      </c>
      <c r="F30" s="2">
        <v>2260</v>
      </c>
      <c r="G30" s="2" t="s">
        <v>23</v>
      </c>
      <c r="H30" s="2" t="s">
        <v>24</v>
      </c>
      <c r="I30" s="3">
        <v>45071</v>
      </c>
      <c r="J30" s="2">
        <v>8.15</v>
      </c>
      <c r="K30" s="2">
        <v>9.75</v>
      </c>
      <c r="L30" s="2">
        <v>6.6</v>
      </c>
      <c r="M30" s="2">
        <v>9.1</v>
      </c>
      <c r="N30" s="2">
        <v>557</v>
      </c>
      <c r="O30" s="2">
        <v>166200</v>
      </c>
      <c r="P30" s="2">
        <f t="shared" ref="P30" si="52">IFERROR(J30-J31,0)</f>
        <v>-6</v>
      </c>
      <c r="Q30" s="2">
        <f t="shared" ref="Q30" si="53">IF(P30=0, 0, IFERROR(M30 - M31, 0))</f>
        <v>-33.15</v>
      </c>
      <c r="R30" s="2">
        <f t="shared" ref="R30" si="54">IF(P30=0, 0, IFERROR(J30 - M31, 0))</f>
        <v>-34.1</v>
      </c>
      <c r="S30" s="2">
        <f t="shared" ref="S30" si="55">IF(P30=0, 0, IFERROR(M30 - J31, 0))</f>
        <v>-5.0500000000000007</v>
      </c>
    </row>
    <row r="31" spans="1:19" x14ac:dyDescent="0.2">
      <c r="A31" s="3">
        <v>45056</v>
      </c>
      <c r="B31" s="2" t="s">
        <v>22</v>
      </c>
      <c r="C31" s="3">
        <v>45057</v>
      </c>
      <c r="D31" s="2">
        <v>2242.15</v>
      </c>
      <c r="E31" s="2">
        <v>2256</v>
      </c>
      <c r="F31" s="2">
        <v>2260</v>
      </c>
      <c r="G31" s="2" t="s">
        <v>23</v>
      </c>
      <c r="H31" s="2" t="s">
        <v>24</v>
      </c>
      <c r="I31" s="3">
        <v>45071</v>
      </c>
      <c r="J31" s="2">
        <v>14.15</v>
      </c>
      <c r="K31" s="2">
        <v>46.1</v>
      </c>
      <c r="L31" s="2">
        <v>14.15</v>
      </c>
      <c r="M31" s="2">
        <v>42.25</v>
      </c>
      <c r="N31" s="2">
        <v>7140</v>
      </c>
      <c r="O31" s="2">
        <v>429600</v>
      </c>
    </row>
    <row r="32" spans="1:19" x14ac:dyDescent="0.2">
      <c r="A32" s="3">
        <v>44956</v>
      </c>
      <c r="B32" s="2" t="s">
        <v>19</v>
      </c>
      <c r="C32" s="3">
        <v>44950</v>
      </c>
      <c r="D32" s="2">
        <v>2207.5</v>
      </c>
      <c r="E32" s="2">
        <v>2318</v>
      </c>
      <c r="F32" s="2">
        <v>2320</v>
      </c>
      <c r="G32" s="2" t="s">
        <v>20</v>
      </c>
      <c r="H32" s="2" t="s">
        <v>21</v>
      </c>
      <c r="I32" s="3">
        <v>44980</v>
      </c>
      <c r="J32" s="2">
        <v>33.049999999999997</v>
      </c>
      <c r="K32" s="2">
        <v>34</v>
      </c>
      <c r="L32" s="2">
        <v>20.75</v>
      </c>
      <c r="M32" s="2">
        <v>21.95</v>
      </c>
      <c r="N32" s="2">
        <v>243</v>
      </c>
      <c r="O32" s="2">
        <v>46200</v>
      </c>
      <c r="P32" s="2">
        <f t="shared" ref="P32" si="56">IFERROR(J32-J33,0)</f>
        <v>23.749999999999996</v>
      </c>
      <c r="Q32" s="2">
        <f t="shared" ref="Q32" si="57">IF(P32=0, 0, IFERROR(M32 - M33, 0))</f>
        <v>13.049999999999999</v>
      </c>
      <c r="R32" s="2">
        <f t="shared" ref="R32" si="58">IF(P32=0, 0, IFERROR(J32 - M33, 0))</f>
        <v>24.15</v>
      </c>
      <c r="S32" s="2">
        <f t="shared" ref="S32" si="59">IF(P32=0, 0, IFERROR(M32 - J33, 0))</f>
        <v>12.649999999999999</v>
      </c>
    </row>
    <row r="33" spans="1:19" x14ac:dyDescent="0.2">
      <c r="A33" s="3">
        <v>44956</v>
      </c>
      <c r="B33" s="2" t="s">
        <v>22</v>
      </c>
      <c r="C33" s="3">
        <v>44958</v>
      </c>
      <c r="D33" s="2">
        <v>2145.5500000000002</v>
      </c>
      <c r="E33" s="2">
        <v>2318</v>
      </c>
      <c r="F33" s="2">
        <v>2320</v>
      </c>
      <c r="G33" s="2" t="s">
        <v>20</v>
      </c>
      <c r="H33" s="2" t="s">
        <v>21</v>
      </c>
      <c r="I33" s="3">
        <v>44980</v>
      </c>
      <c r="J33" s="2">
        <v>9.3000000000000007</v>
      </c>
      <c r="K33" s="2">
        <v>17.8</v>
      </c>
      <c r="L33" s="2">
        <v>6</v>
      </c>
      <c r="M33" s="2">
        <v>8.9</v>
      </c>
      <c r="N33" s="2">
        <v>1927</v>
      </c>
      <c r="O33" s="2">
        <v>129300</v>
      </c>
    </row>
    <row r="34" spans="1:19" x14ac:dyDescent="0.2">
      <c r="A34" s="3">
        <v>44956</v>
      </c>
      <c r="B34" s="2" t="s">
        <v>19</v>
      </c>
      <c r="C34" s="3">
        <v>44950</v>
      </c>
      <c r="D34" s="2">
        <v>2207.5</v>
      </c>
      <c r="E34" s="2">
        <v>2097</v>
      </c>
      <c r="F34" s="2">
        <v>2100</v>
      </c>
      <c r="G34" s="2" t="s">
        <v>23</v>
      </c>
      <c r="H34" s="2" t="s">
        <v>24</v>
      </c>
      <c r="I34" s="3">
        <v>44980</v>
      </c>
      <c r="J34" s="2">
        <v>11.6</v>
      </c>
      <c r="K34" s="2">
        <v>15.8</v>
      </c>
      <c r="L34" s="2">
        <v>10.65</v>
      </c>
      <c r="M34" s="2">
        <v>14.65</v>
      </c>
      <c r="N34" s="2">
        <v>891</v>
      </c>
      <c r="O34" s="2">
        <v>214500</v>
      </c>
      <c r="P34" s="2">
        <f t="shared" ref="P34" si="60">IFERROR(J34-J35,0)</f>
        <v>-24.4</v>
      </c>
      <c r="Q34" s="2">
        <f t="shared" ref="Q34" si="61">IF(P34=0, 0, IFERROR(M34 - M35, 0))</f>
        <v>-17.25</v>
      </c>
      <c r="R34" s="2">
        <f t="shared" ref="R34" si="62">IF(P34=0, 0, IFERROR(J34 - M35, 0))</f>
        <v>-20.299999999999997</v>
      </c>
      <c r="S34" s="2">
        <f t="shared" ref="S34" si="63">IF(P34=0, 0, IFERROR(M34 - J35, 0))</f>
        <v>-21.35</v>
      </c>
    </row>
    <row r="35" spans="1:19" x14ac:dyDescent="0.2">
      <c r="A35" s="3">
        <v>44956</v>
      </c>
      <c r="B35" s="2" t="s">
        <v>22</v>
      </c>
      <c r="C35" s="3">
        <v>44958</v>
      </c>
      <c r="D35" s="2">
        <v>2145.5500000000002</v>
      </c>
      <c r="E35" s="2">
        <v>2097</v>
      </c>
      <c r="F35" s="2">
        <v>2100</v>
      </c>
      <c r="G35" s="2" t="s">
        <v>23</v>
      </c>
      <c r="H35" s="2" t="s">
        <v>24</v>
      </c>
      <c r="I35" s="3">
        <v>44980</v>
      </c>
      <c r="J35" s="2">
        <v>36</v>
      </c>
      <c r="K35" s="2">
        <v>56.35</v>
      </c>
      <c r="L35" s="2">
        <v>12</v>
      </c>
      <c r="M35" s="2">
        <v>31.9</v>
      </c>
      <c r="N35" s="2">
        <v>8648</v>
      </c>
      <c r="O35" s="2">
        <v>358200</v>
      </c>
    </row>
    <row r="36" spans="1:19" x14ac:dyDescent="0.2">
      <c r="A36" s="3">
        <v>44865</v>
      </c>
      <c r="B36" s="2" t="s">
        <v>19</v>
      </c>
      <c r="C36" s="3">
        <v>44859</v>
      </c>
      <c r="D36" s="2">
        <v>1949.1</v>
      </c>
      <c r="E36" s="2">
        <v>2047</v>
      </c>
      <c r="F36" s="2">
        <v>2060</v>
      </c>
      <c r="G36" s="2" t="s">
        <v>20</v>
      </c>
      <c r="H36" s="2" t="s">
        <v>21</v>
      </c>
      <c r="I36" s="3">
        <v>44889</v>
      </c>
      <c r="J36" s="2">
        <v>17.850000000000001</v>
      </c>
      <c r="K36" s="2">
        <v>24</v>
      </c>
      <c r="L36" s="2">
        <v>17.05</v>
      </c>
      <c r="M36" s="2">
        <v>22.15</v>
      </c>
      <c r="N36" s="2">
        <v>145</v>
      </c>
      <c r="O36" s="2">
        <v>12900</v>
      </c>
      <c r="P36" s="2">
        <f t="shared" ref="P36" si="64">IFERROR(J36-J37,0)</f>
        <v>-15.299999999999997</v>
      </c>
      <c r="Q36" s="2">
        <f t="shared" ref="Q36" si="65">IF(P36=0, 0, IFERROR(M36 - M37, 0))</f>
        <v>-4.4000000000000021</v>
      </c>
      <c r="R36" s="2">
        <f t="shared" ref="R36" si="66">IF(P36=0, 0, IFERROR(J36 - M37, 0))</f>
        <v>-8.6999999999999993</v>
      </c>
      <c r="S36" s="2">
        <f t="shared" ref="S36" si="67">IF(P36=0, 0, IFERROR(M36 - J37, 0))</f>
        <v>-11</v>
      </c>
    </row>
    <row r="37" spans="1:19" x14ac:dyDescent="0.2">
      <c r="A37" s="3">
        <v>44865</v>
      </c>
      <c r="B37" s="2" t="s">
        <v>22</v>
      </c>
      <c r="C37" s="3">
        <v>44867</v>
      </c>
      <c r="D37" s="2">
        <v>2013.3</v>
      </c>
      <c r="E37" s="2">
        <v>2047</v>
      </c>
      <c r="F37" s="2">
        <v>2060</v>
      </c>
      <c r="G37" s="2" t="s">
        <v>20</v>
      </c>
      <c r="H37" s="2" t="s">
        <v>21</v>
      </c>
      <c r="I37" s="3">
        <v>44889</v>
      </c>
      <c r="J37" s="2">
        <v>33.15</v>
      </c>
      <c r="K37" s="2">
        <v>38.200000000000003</v>
      </c>
      <c r="L37" s="2">
        <v>22.95</v>
      </c>
      <c r="M37" s="2">
        <v>26.55</v>
      </c>
      <c r="N37" s="2">
        <v>2612</v>
      </c>
      <c r="O37" s="2">
        <v>470100</v>
      </c>
    </row>
    <row r="38" spans="1:19" x14ac:dyDescent="0.2">
      <c r="A38" s="3">
        <v>44865</v>
      </c>
      <c r="B38" s="2" t="s">
        <v>19</v>
      </c>
      <c r="C38" s="3">
        <v>44859</v>
      </c>
      <c r="D38" s="2">
        <v>1949.1</v>
      </c>
      <c r="E38" s="2">
        <v>1852</v>
      </c>
      <c r="F38" s="2">
        <v>1860</v>
      </c>
      <c r="G38" s="2" t="s">
        <v>23</v>
      </c>
      <c r="H38" s="2" t="s">
        <v>24</v>
      </c>
      <c r="I38" s="3">
        <v>44889</v>
      </c>
      <c r="J38" s="2">
        <v>25</v>
      </c>
      <c r="K38" s="2">
        <v>27.1</v>
      </c>
      <c r="L38" s="2">
        <v>20.6</v>
      </c>
      <c r="M38" s="2">
        <v>21.4</v>
      </c>
      <c r="N38" s="2">
        <v>219</v>
      </c>
      <c r="O38" s="2">
        <v>18300</v>
      </c>
      <c r="P38" s="2">
        <f t="shared" ref="P38" si="68">IFERROR(J38-J39,0)</f>
        <v>18.95</v>
      </c>
      <c r="Q38" s="2">
        <f t="shared" ref="Q38" si="69">IF(P38=0, 0, IFERROR(M38 - M39, 0))</f>
        <v>16.549999999999997</v>
      </c>
      <c r="R38" s="2">
        <f t="shared" ref="R38" si="70">IF(P38=0, 0, IFERROR(J38 - M39, 0))</f>
        <v>20.149999999999999</v>
      </c>
      <c r="S38" s="2">
        <f t="shared" ref="S38" si="71">IF(P38=0, 0, IFERROR(M38 - J39, 0))</f>
        <v>15.349999999999998</v>
      </c>
    </row>
    <row r="39" spans="1:19" x14ac:dyDescent="0.2">
      <c r="A39" s="3">
        <v>44865</v>
      </c>
      <c r="B39" s="2" t="s">
        <v>22</v>
      </c>
      <c r="C39" s="3">
        <v>44867</v>
      </c>
      <c r="D39" s="2">
        <v>2013.3</v>
      </c>
      <c r="E39" s="2">
        <v>1852</v>
      </c>
      <c r="F39" s="2">
        <v>1860</v>
      </c>
      <c r="G39" s="2" t="s">
        <v>23</v>
      </c>
      <c r="H39" s="2" t="s">
        <v>24</v>
      </c>
      <c r="I39" s="3">
        <v>44889</v>
      </c>
      <c r="J39" s="2">
        <v>6.05</v>
      </c>
      <c r="K39" s="2">
        <v>6.1</v>
      </c>
      <c r="L39" s="2">
        <v>3.95</v>
      </c>
      <c r="M39" s="2">
        <v>4.8499999999999996</v>
      </c>
      <c r="N39" s="2">
        <v>362</v>
      </c>
      <c r="O39" s="2">
        <v>104400</v>
      </c>
    </row>
    <row r="40" spans="1:19" x14ac:dyDescent="0.2">
      <c r="A40" s="3">
        <v>44768</v>
      </c>
      <c r="B40" s="2" t="s">
        <v>19</v>
      </c>
      <c r="C40" s="3">
        <v>44764</v>
      </c>
      <c r="D40" s="2">
        <v>1767.75</v>
      </c>
      <c r="E40" s="2">
        <v>1856</v>
      </c>
      <c r="F40" s="2">
        <v>1860</v>
      </c>
      <c r="G40" s="2" t="s">
        <v>20</v>
      </c>
      <c r="H40" s="2" t="s">
        <v>21</v>
      </c>
      <c r="I40" s="3">
        <v>44798</v>
      </c>
      <c r="K40" s="2" t="s">
        <v>25</v>
      </c>
      <c r="L40" s="2" t="s">
        <v>25</v>
      </c>
      <c r="M40" s="2">
        <v>26.4</v>
      </c>
      <c r="N40" s="2" t="s">
        <v>25</v>
      </c>
      <c r="O40" s="2" t="s">
        <v>25</v>
      </c>
      <c r="P40" s="2">
        <f t="shared" ref="P40" si="72">IFERROR(J40-J41,0)</f>
        <v>-17.649999999999999</v>
      </c>
      <c r="Q40" s="2">
        <f t="shared" ref="Q40" si="73">IF(P40=0, 0, IFERROR(M40 - M41, 0))</f>
        <v>-2.25</v>
      </c>
      <c r="R40" s="2">
        <f t="shared" ref="R40" si="74">IF(P40=0, 0, IFERROR(J40 - M41, 0))</f>
        <v>-28.65</v>
      </c>
      <c r="S40" s="2">
        <f t="shared" ref="S40" si="75">IF(P40=0, 0, IFERROR(M40 - J41, 0))</f>
        <v>8.75</v>
      </c>
    </row>
    <row r="41" spans="1:19" x14ac:dyDescent="0.2">
      <c r="A41" s="3">
        <v>44768</v>
      </c>
      <c r="B41" s="2" t="s">
        <v>22</v>
      </c>
      <c r="C41" s="3">
        <v>44769</v>
      </c>
      <c r="D41" s="2">
        <v>1796.65</v>
      </c>
      <c r="E41" s="2">
        <v>1856</v>
      </c>
      <c r="F41" s="2">
        <v>1860</v>
      </c>
      <c r="G41" s="2" t="s">
        <v>20</v>
      </c>
      <c r="H41" s="2" t="s">
        <v>21</v>
      </c>
      <c r="I41" s="3">
        <v>44798</v>
      </c>
      <c r="J41" s="2">
        <v>17.649999999999999</v>
      </c>
      <c r="K41" s="2">
        <v>36.950000000000003</v>
      </c>
      <c r="L41" s="2">
        <v>17.649999999999999</v>
      </c>
      <c r="M41" s="2">
        <v>28.65</v>
      </c>
      <c r="N41" s="2">
        <v>2709</v>
      </c>
      <c r="O41" s="2">
        <v>137400</v>
      </c>
    </row>
    <row r="42" spans="1:19" x14ac:dyDescent="0.2">
      <c r="A42" s="3">
        <v>44768</v>
      </c>
      <c r="B42" s="2" t="s">
        <v>19</v>
      </c>
      <c r="C42" s="3">
        <v>44764</v>
      </c>
      <c r="D42" s="2">
        <v>1767.75</v>
      </c>
      <c r="E42" s="2">
        <v>1679</v>
      </c>
      <c r="F42" s="2">
        <v>1680</v>
      </c>
      <c r="G42" s="2" t="s">
        <v>23</v>
      </c>
      <c r="H42" s="2" t="s">
        <v>24</v>
      </c>
      <c r="I42" s="3">
        <v>44798</v>
      </c>
      <c r="J42" s="2">
        <v>21.45</v>
      </c>
      <c r="K42" s="2">
        <v>22.05</v>
      </c>
      <c r="L42" s="2">
        <v>16.45</v>
      </c>
      <c r="M42" s="2">
        <v>17.55</v>
      </c>
      <c r="N42" s="2">
        <v>126</v>
      </c>
      <c r="O42" s="2">
        <v>27300</v>
      </c>
      <c r="P42" s="2">
        <f t="shared" ref="P42" si="76">IFERROR(J42-J43,0)</f>
        <v>4.5500000000000007</v>
      </c>
      <c r="Q42" s="2">
        <f t="shared" ref="Q42" si="77">IF(P42=0, 0, IFERROR(M42 - M43, 0))</f>
        <v>6.25</v>
      </c>
      <c r="R42" s="2">
        <f t="shared" ref="R42" si="78">IF(P42=0, 0, IFERROR(J42 - M43, 0))</f>
        <v>10.149999999999999</v>
      </c>
      <c r="S42" s="2">
        <f t="shared" ref="S42" si="79">IF(P42=0, 0, IFERROR(M42 - J43, 0))</f>
        <v>0.65000000000000213</v>
      </c>
    </row>
    <row r="43" spans="1:19" x14ac:dyDescent="0.2">
      <c r="A43" s="3">
        <v>44768</v>
      </c>
      <c r="B43" s="2" t="s">
        <v>22</v>
      </c>
      <c r="C43" s="3">
        <v>44769</v>
      </c>
      <c r="D43" s="2">
        <v>1796.65</v>
      </c>
      <c r="E43" s="2">
        <v>1679</v>
      </c>
      <c r="F43" s="2">
        <v>1680</v>
      </c>
      <c r="G43" s="2" t="s">
        <v>23</v>
      </c>
      <c r="H43" s="2" t="s">
        <v>24</v>
      </c>
      <c r="I43" s="3">
        <v>44798</v>
      </c>
      <c r="J43" s="2">
        <v>16.899999999999999</v>
      </c>
      <c r="K43" s="2">
        <v>17.95</v>
      </c>
      <c r="L43" s="2">
        <v>9.6</v>
      </c>
      <c r="M43" s="2">
        <v>11.3</v>
      </c>
      <c r="N43" s="2">
        <v>785</v>
      </c>
      <c r="O43" s="2">
        <v>47400</v>
      </c>
    </row>
    <row r="44" spans="1:19" x14ac:dyDescent="0.2">
      <c r="A44" s="3">
        <v>44693</v>
      </c>
      <c r="B44" s="2" t="s">
        <v>19</v>
      </c>
      <c r="C44" s="3">
        <v>44692</v>
      </c>
      <c r="D44" s="2">
        <v>1570.8</v>
      </c>
      <c r="E44" s="2">
        <v>1649</v>
      </c>
      <c r="F44" s="2">
        <v>1660</v>
      </c>
      <c r="G44" s="2" t="s">
        <v>20</v>
      </c>
      <c r="H44" s="2" t="s">
        <v>21</v>
      </c>
      <c r="I44" s="3">
        <v>44707</v>
      </c>
      <c r="J44" s="2">
        <v>19.5</v>
      </c>
      <c r="K44" s="2">
        <v>19.7</v>
      </c>
      <c r="L44" s="2">
        <v>10.3</v>
      </c>
      <c r="M44" s="2">
        <v>12.85</v>
      </c>
      <c r="N44" s="2">
        <v>2038</v>
      </c>
      <c r="O44" s="2">
        <v>302450</v>
      </c>
      <c r="P44" s="2">
        <f t="shared" ref="P44" si="80">IFERROR(J44-J45,0)</f>
        <v>11.5</v>
      </c>
      <c r="Q44" s="2">
        <f t="shared" ref="Q44" si="81">IF(P44=0, 0, IFERROR(M44 - M45, 0))</f>
        <v>9.1499999999999986</v>
      </c>
      <c r="R44" s="2">
        <f t="shared" ref="R44" si="82">IF(P44=0, 0, IFERROR(J44 - M45, 0))</f>
        <v>15.8</v>
      </c>
      <c r="S44" s="2">
        <f t="shared" ref="S44" si="83">IF(P44=0, 0, IFERROR(M44 - J45, 0))</f>
        <v>4.8499999999999996</v>
      </c>
    </row>
    <row r="45" spans="1:19" x14ac:dyDescent="0.2">
      <c r="A45" s="3">
        <v>44693</v>
      </c>
      <c r="B45" s="2" t="s">
        <v>22</v>
      </c>
      <c r="C45" s="3">
        <v>44694</v>
      </c>
      <c r="E45" s="2">
        <v>1649</v>
      </c>
      <c r="F45" s="2">
        <v>1660</v>
      </c>
      <c r="G45" s="2" t="s">
        <v>20</v>
      </c>
      <c r="H45" s="2" t="s">
        <v>21</v>
      </c>
      <c r="I45" s="3">
        <v>44707</v>
      </c>
      <c r="J45" s="2">
        <v>8</v>
      </c>
      <c r="K45" s="2">
        <v>8.6999999999999993</v>
      </c>
      <c r="L45" s="2">
        <v>3.35</v>
      </c>
      <c r="M45" s="2">
        <v>3.7</v>
      </c>
      <c r="N45" s="2">
        <v>1084</v>
      </c>
      <c r="O45" s="2">
        <v>298425</v>
      </c>
    </row>
    <row r="46" spans="1:19" x14ac:dyDescent="0.2">
      <c r="A46" s="3">
        <v>44693</v>
      </c>
      <c r="B46" s="2" t="s">
        <v>19</v>
      </c>
      <c r="C46" s="3">
        <v>44692</v>
      </c>
      <c r="D46" s="2">
        <v>1570.8</v>
      </c>
      <c r="E46" s="2">
        <v>1492</v>
      </c>
      <c r="F46" s="2">
        <v>1500</v>
      </c>
      <c r="G46" s="2" t="s">
        <v>23</v>
      </c>
      <c r="H46" s="2" t="s">
        <v>24</v>
      </c>
      <c r="I46" s="3">
        <v>44707</v>
      </c>
      <c r="J46" s="2">
        <v>9.6999999999999993</v>
      </c>
      <c r="K46" s="2">
        <v>16.600000000000001</v>
      </c>
      <c r="L46" s="2">
        <v>8.4</v>
      </c>
      <c r="M46" s="2">
        <v>13.2</v>
      </c>
      <c r="N46" s="2">
        <v>992</v>
      </c>
      <c r="O46" s="2">
        <v>179975</v>
      </c>
      <c r="P46" s="2">
        <f t="shared" ref="P46" si="84">IFERROR(J46-J47,0)</f>
        <v>-12.100000000000001</v>
      </c>
      <c r="Q46" s="2">
        <f t="shared" ref="Q46" si="85">IF(P46=0, 0, IFERROR(M46 - M47, 0))</f>
        <v>-4.9499999999999993</v>
      </c>
      <c r="R46" s="2">
        <f t="shared" ref="R46" si="86">IF(P46=0, 0, IFERROR(J46 - M47, 0))</f>
        <v>-8.4499999999999993</v>
      </c>
      <c r="S46" s="2">
        <f t="shared" ref="S46" si="87">IF(P46=0, 0, IFERROR(M46 - J47, 0))</f>
        <v>-8.6000000000000014</v>
      </c>
    </row>
    <row r="47" spans="1:19" x14ac:dyDescent="0.2">
      <c r="A47" s="3">
        <v>44693</v>
      </c>
      <c r="B47" s="2" t="s">
        <v>22</v>
      </c>
      <c r="C47" s="3">
        <v>44694</v>
      </c>
      <c r="E47" s="2">
        <v>1492</v>
      </c>
      <c r="F47" s="2">
        <v>1500</v>
      </c>
      <c r="G47" s="2" t="s">
        <v>23</v>
      </c>
      <c r="H47" s="2" t="s">
        <v>24</v>
      </c>
      <c r="I47" s="3">
        <v>44707</v>
      </c>
      <c r="J47" s="2">
        <v>21.8</v>
      </c>
      <c r="K47" s="2">
        <v>35.299999999999997</v>
      </c>
      <c r="L47" s="2">
        <v>9.75</v>
      </c>
      <c r="M47" s="2">
        <v>18.149999999999999</v>
      </c>
      <c r="N47" s="2">
        <v>4299</v>
      </c>
      <c r="O47" s="2">
        <v>486450</v>
      </c>
    </row>
    <row r="48" spans="1:19" x14ac:dyDescent="0.2">
      <c r="A48" s="3">
        <v>44589</v>
      </c>
      <c r="B48" s="2" t="s">
        <v>19</v>
      </c>
      <c r="C48" s="3">
        <v>44588</v>
      </c>
      <c r="D48" s="2">
        <v>1910.85</v>
      </c>
      <c r="E48" s="2">
        <v>2006</v>
      </c>
      <c r="F48" s="2">
        <v>2020</v>
      </c>
      <c r="G48" s="2" t="s">
        <v>20</v>
      </c>
      <c r="H48" s="2" t="s">
        <v>21</v>
      </c>
      <c r="I48" s="3">
        <v>44616</v>
      </c>
      <c r="J48" s="2">
        <v>29.05</v>
      </c>
      <c r="K48" s="2">
        <v>35.200000000000003</v>
      </c>
      <c r="L48" s="2">
        <v>23.95</v>
      </c>
      <c r="M48" s="2">
        <v>31.45</v>
      </c>
      <c r="N48" s="2">
        <v>211</v>
      </c>
      <c r="O48" s="2">
        <v>50600</v>
      </c>
      <c r="P48" s="2">
        <f t="shared" ref="P48" si="88">IFERROR(J48-J49,0)</f>
        <v>15.15</v>
      </c>
      <c r="Q48" s="2">
        <f t="shared" ref="Q48" si="89">IF(P48=0, 0, IFERROR(M48 - M49, 0))</f>
        <v>11.7</v>
      </c>
      <c r="R48" s="2">
        <f t="shared" ref="R48" si="90">IF(P48=0, 0, IFERROR(J48 - M49, 0))</f>
        <v>9.3000000000000007</v>
      </c>
      <c r="S48" s="2">
        <f t="shared" ref="S48" si="91">IF(P48=0, 0, IFERROR(M48 - J49, 0))</f>
        <v>17.549999999999997</v>
      </c>
    </row>
    <row r="49" spans="1:19" x14ac:dyDescent="0.2">
      <c r="A49" s="3">
        <v>44589</v>
      </c>
      <c r="B49" s="2" t="s">
        <v>22</v>
      </c>
      <c r="C49" s="3">
        <v>44592</v>
      </c>
      <c r="D49" s="2">
        <v>1909.2</v>
      </c>
      <c r="E49" s="2">
        <v>2006</v>
      </c>
      <c r="F49" s="2">
        <v>2020</v>
      </c>
      <c r="G49" s="2" t="s">
        <v>20</v>
      </c>
      <c r="H49" s="2" t="s">
        <v>21</v>
      </c>
      <c r="I49" s="3">
        <v>44616</v>
      </c>
      <c r="J49" s="2">
        <v>13.9</v>
      </c>
      <c r="K49" s="2">
        <v>24.45</v>
      </c>
      <c r="L49" s="2">
        <v>13.8</v>
      </c>
      <c r="M49" s="2">
        <v>19.75</v>
      </c>
      <c r="N49" s="2">
        <v>939</v>
      </c>
      <c r="O49" s="2">
        <v>150075</v>
      </c>
    </row>
    <row r="50" spans="1:19" x14ac:dyDescent="0.2">
      <c r="A50" s="3">
        <v>44589</v>
      </c>
      <c r="B50" s="2" t="s">
        <v>19</v>
      </c>
      <c r="C50" s="3">
        <v>44588</v>
      </c>
      <c r="D50" s="2">
        <v>1910.85</v>
      </c>
      <c r="E50" s="2">
        <v>1815</v>
      </c>
      <c r="F50" s="2">
        <v>1820</v>
      </c>
      <c r="G50" s="2" t="s">
        <v>23</v>
      </c>
      <c r="H50" s="2" t="s">
        <v>24</v>
      </c>
      <c r="I50" s="3">
        <v>44616</v>
      </c>
      <c r="J50" s="2">
        <v>35</v>
      </c>
      <c r="K50" s="2">
        <v>35</v>
      </c>
      <c r="L50" s="2">
        <v>35</v>
      </c>
      <c r="M50" s="2">
        <v>35</v>
      </c>
      <c r="N50" s="2">
        <v>2</v>
      </c>
      <c r="O50" s="2">
        <v>575</v>
      </c>
      <c r="P50" s="2">
        <f t="shared" ref="P50" si="92">IFERROR(J50-J51,0)</f>
        <v>4.9999999999997158E-2</v>
      </c>
      <c r="Q50" s="2">
        <f t="shared" ref="Q50" si="93">IF(P50=0, 0, IFERROR(M50 - M51, 0))</f>
        <v>12.05</v>
      </c>
      <c r="R50" s="2">
        <f t="shared" ref="R50" si="94">IF(P50=0, 0, IFERROR(J50 - M51, 0))</f>
        <v>12.05</v>
      </c>
      <c r="S50" s="2">
        <f t="shared" ref="S50" si="95">IF(P50=0, 0, IFERROR(M50 - J51, 0))</f>
        <v>4.9999999999997158E-2</v>
      </c>
    </row>
    <row r="51" spans="1:19" x14ac:dyDescent="0.2">
      <c r="A51" s="3">
        <v>44589</v>
      </c>
      <c r="B51" s="2" t="s">
        <v>22</v>
      </c>
      <c r="C51" s="3">
        <v>44592</v>
      </c>
      <c r="D51" s="2">
        <v>1909.2</v>
      </c>
      <c r="E51" s="2">
        <v>1815</v>
      </c>
      <c r="F51" s="2">
        <v>1820</v>
      </c>
      <c r="G51" s="2" t="s">
        <v>23</v>
      </c>
      <c r="H51" s="2" t="s">
        <v>24</v>
      </c>
      <c r="I51" s="3">
        <v>44616</v>
      </c>
      <c r="J51" s="2">
        <v>34.950000000000003</v>
      </c>
      <c r="K51" s="2">
        <v>41.05</v>
      </c>
      <c r="L51" s="2">
        <v>20.5</v>
      </c>
      <c r="M51" s="2">
        <v>22.95</v>
      </c>
      <c r="N51" s="2">
        <v>410</v>
      </c>
      <c r="O51" s="2">
        <v>54625</v>
      </c>
    </row>
    <row r="52" spans="1:19" x14ac:dyDescent="0.2">
      <c r="A52" s="3">
        <v>44496</v>
      </c>
      <c r="B52" s="2" t="s">
        <v>19</v>
      </c>
      <c r="C52" s="3">
        <v>44495</v>
      </c>
      <c r="D52" s="2">
        <v>1796.25</v>
      </c>
      <c r="E52" s="2">
        <v>1886</v>
      </c>
      <c r="F52" s="2">
        <v>1900</v>
      </c>
      <c r="G52" s="2" t="s">
        <v>20</v>
      </c>
      <c r="H52" s="2" t="s">
        <v>21</v>
      </c>
      <c r="I52" s="3">
        <v>44525</v>
      </c>
      <c r="J52" s="2">
        <v>42.65</v>
      </c>
      <c r="K52" s="2">
        <v>43.1</v>
      </c>
      <c r="L52" s="2">
        <v>25.2</v>
      </c>
      <c r="M52" s="2">
        <v>35.799999999999997</v>
      </c>
      <c r="N52" s="2">
        <v>571</v>
      </c>
      <c r="O52" s="2">
        <v>339250</v>
      </c>
      <c r="P52" s="2">
        <f t="shared" ref="P52" si="96">IFERROR(J52-J53,0)</f>
        <v>5.6499999999999986</v>
      </c>
      <c r="Q52" s="2">
        <f t="shared" ref="Q52" si="97">IF(P52=0, 0, IFERROR(M52 - M53, 0))</f>
        <v>17.749999999999996</v>
      </c>
      <c r="R52" s="2">
        <f t="shared" ref="R52" si="98">IF(P52=0, 0, IFERROR(J52 - M53, 0))</f>
        <v>24.599999999999998</v>
      </c>
      <c r="S52" s="2">
        <f t="shared" ref="S52" si="99">IF(P52=0, 0, IFERROR(M52 - J53, 0))</f>
        <v>-1.2000000000000028</v>
      </c>
    </row>
    <row r="53" spans="1:19" x14ac:dyDescent="0.2">
      <c r="A53" s="3">
        <v>44496</v>
      </c>
      <c r="B53" s="2" t="s">
        <v>22</v>
      </c>
      <c r="C53" s="3">
        <v>44498</v>
      </c>
      <c r="D53" s="2">
        <v>1766.65</v>
      </c>
      <c r="E53" s="2">
        <v>1886</v>
      </c>
      <c r="F53" s="2">
        <v>1900</v>
      </c>
      <c r="G53" s="2" t="s">
        <v>20</v>
      </c>
      <c r="H53" s="2" t="s">
        <v>21</v>
      </c>
      <c r="I53" s="3">
        <v>44525</v>
      </c>
      <c r="J53" s="2">
        <v>37</v>
      </c>
      <c r="K53" s="2">
        <v>38.950000000000003</v>
      </c>
      <c r="L53" s="2">
        <v>14.2</v>
      </c>
      <c r="M53" s="2">
        <v>18.05</v>
      </c>
      <c r="N53" s="2">
        <v>3040</v>
      </c>
      <c r="O53" s="2">
        <v>743475</v>
      </c>
    </row>
    <row r="54" spans="1:19" x14ac:dyDescent="0.2">
      <c r="A54" s="3">
        <v>44496</v>
      </c>
      <c r="B54" s="2" t="s">
        <v>19</v>
      </c>
      <c r="C54" s="3">
        <v>44495</v>
      </c>
      <c r="D54" s="2">
        <v>1796.25</v>
      </c>
      <c r="E54" s="2">
        <v>1706</v>
      </c>
      <c r="F54" s="2">
        <v>1700</v>
      </c>
      <c r="G54" s="2" t="s">
        <v>23</v>
      </c>
      <c r="H54" s="2" t="s">
        <v>24</v>
      </c>
      <c r="I54" s="3">
        <v>44525</v>
      </c>
      <c r="J54" s="2">
        <v>27.05</v>
      </c>
      <c r="K54" s="2">
        <v>29</v>
      </c>
      <c r="L54" s="2">
        <v>23.7</v>
      </c>
      <c r="M54" s="2">
        <v>25.7</v>
      </c>
      <c r="N54" s="2">
        <v>321</v>
      </c>
      <c r="O54" s="2">
        <v>243800</v>
      </c>
      <c r="P54" s="2">
        <f t="shared" ref="P54" si="100">IFERROR(J54-J55,0)</f>
        <v>19.05</v>
      </c>
      <c r="Q54" s="2">
        <f t="shared" ref="Q54" si="101">IF(P54=0, 0, IFERROR(M54 - M55, 0))</f>
        <v>1.0999999999999979</v>
      </c>
      <c r="R54" s="2">
        <f t="shared" ref="R54" si="102">IF(P54=0, 0, IFERROR(J54 - M55, 0))</f>
        <v>2.4499999999999993</v>
      </c>
      <c r="S54" s="2">
        <f t="shared" ref="S54" si="103">IF(P54=0, 0, IFERROR(M54 - J55, 0))</f>
        <v>17.7</v>
      </c>
    </row>
    <row r="55" spans="1:19" x14ac:dyDescent="0.2">
      <c r="A55" s="3">
        <v>44496</v>
      </c>
      <c r="B55" s="2" t="s">
        <v>22</v>
      </c>
      <c r="C55" s="3">
        <v>44498</v>
      </c>
      <c r="D55" s="2">
        <v>1766.65</v>
      </c>
      <c r="E55" s="2">
        <v>1706</v>
      </c>
      <c r="F55" s="2">
        <v>1700</v>
      </c>
      <c r="G55" s="2" t="s">
        <v>23</v>
      </c>
      <c r="H55" s="2" t="s">
        <v>24</v>
      </c>
      <c r="I55" s="3">
        <v>44525</v>
      </c>
      <c r="J55" s="2">
        <v>8</v>
      </c>
      <c r="K55" s="2">
        <v>43.5</v>
      </c>
      <c r="L55" s="2">
        <v>0.05</v>
      </c>
      <c r="M55" s="2">
        <v>24.6</v>
      </c>
      <c r="N55" s="2">
        <v>1620</v>
      </c>
      <c r="O55" s="2">
        <v>374325</v>
      </c>
    </row>
    <row r="56" spans="1:19" x14ac:dyDescent="0.2">
      <c r="A56" s="3">
        <v>44330</v>
      </c>
      <c r="B56" s="2" t="s">
        <v>19</v>
      </c>
      <c r="C56" s="3">
        <v>44327</v>
      </c>
      <c r="D56" s="2">
        <v>1383.6</v>
      </c>
      <c r="E56" s="2">
        <v>1453</v>
      </c>
      <c r="F56" s="2">
        <v>1460</v>
      </c>
      <c r="G56" s="2" t="s">
        <v>20</v>
      </c>
      <c r="H56" s="2" t="s">
        <v>21</v>
      </c>
      <c r="I56" s="3">
        <v>44343</v>
      </c>
      <c r="J56" s="2">
        <v>13.3</v>
      </c>
      <c r="K56" s="2">
        <v>18.45</v>
      </c>
      <c r="L56" s="2">
        <v>12.3</v>
      </c>
      <c r="M56" s="2">
        <v>15.05</v>
      </c>
      <c r="N56" s="2">
        <v>3528</v>
      </c>
      <c r="O56" s="2">
        <v>618125</v>
      </c>
      <c r="P56" s="2">
        <f t="shared" ref="P56" si="104">IFERROR(J56-J57,0)</f>
        <v>0.65000000000000036</v>
      </c>
      <c r="Q56" s="2">
        <f t="shared" ref="Q56" si="105">IF(P56=0, 0, IFERROR(M56 - M57, 0))</f>
        <v>3</v>
      </c>
      <c r="R56" s="2">
        <f t="shared" ref="R56" si="106">IF(P56=0, 0, IFERROR(J56 - M57, 0))</f>
        <v>1.25</v>
      </c>
      <c r="S56" s="2">
        <f t="shared" ref="S56" si="107">IF(P56=0, 0, IFERROR(M56 - J57, 0))</f>
        <v>2.4000000000000004</v>
      </c>
    </row>
    <row r="57" spans="1:19" x14ac:dyDescent="0.2">
      <c r="A57" s="3">
        <v>44330</v>
      </c>
      <c r="B57" s="2" t="s">
        <v>19</v>
      </c>
      <c r="C57" s="3">
        <v>44327</v>
      </c>
      <c r="D57" s="2">
        <v>1383.6</v>
      </c>
      <c r="E57" s="2">
        <v>1314</v>
      </c>
      <c r="F57" s="2">
        <v>1320</v>
      </c>
      <c r="G57" s="2" t="s">
        <v>23</v>
      </c>
      <c r="H57" s="2" t="s">
        <v>24</v>
      </c>
      <c r="I57" s="3">
        <v>44343</v>
      </c>
      <c r="J57" s="2">
        <v>12.65</v>
      </c>
      <c r="K57" s="2">
        <v>13.65</v>
      </c>
      <c r="L57" s="2">
        <v>9.6</v>
      </c>
      <c r="M57" s="2">
        <v>12.05</v>
      </c>
      <c r="N57" s="2">
        <v>464</v>
      </c>
      <c r="O57" s="2">
        <v>213325</v>
      </c>
    </row>
    <row r="58" spans="1:19" x14ac:dyDescent="0.2">
      <c r="A58" s="3">
        <v>44221</v>
      </c>
      <c r="B58" s="2" t="s">
        <v>19</v>
      </c>
      <c r="C58" s="3">
        <v>44218</v>
      </c>
      <c r="D58" s="2">
        <v>1362.1</v>
      </c>
      <c r="E58" s="2">
        <v>1430</v>
      </c>
      <c r="F58" s="2">
        <v>1440</v>
      </c>
      <c r="G58" s="2" t="s">
        <v>20</v>
      </c>
      <c r="H58" s="2" t="s">
        <v>21</v>
      </c>
      <c r="I58" s="3">
        <v>44252</v>
      </c>
      <c r="J58" s="2">
        <v>39.200000000000003</v>
      </c>
      <c r="K58" s="2">
        <v>41.85</v>
      </c>
      <c r="L58" s="2">
        <v>30.05</v>
      </c>
      <c r="M58" s="2">
        <v>40.950000000000003</v>
      </c>
      <c r="N58" s="2">
        <v>40</v>
      </c>
      <c r="O58" s="2">
        <v>64975</v>
      </c>
      <c r="P58" s="2">
        <f t="shared" ref="P58" si="108">IFERROR(J58-J59,0)</f>
        <v>-10.699999999999996</v>
      </c>
      <c r="Q58" s="2">
        <f t="shared" ref="Q58" si="109">IF(P58=0, 0, IFERROR(M58 - M59, 0))</f>
        <v>4.6500000000000057</v>
      </c>
      <c r="R58" s="2">
        <f t="shared" ref="R58" si="110">IF(P58=0, 0, IFERROR(J58 - M59, 0))</f>
        <v>2.9000000000000057</v>
      </c>
      <c r="S58" s="2">
        <f t="shared" ref="S58" si="111">IF(P58=0, 0, IFERROR(M58 - J59, 0))</f>
        <v>-8.9499999999999957</v>
      </c>
    </row>
    <row r="59" spans="1:19" x14ac:dyDescent="0.2">
      <c r="A59" s="3">
        <v>44221</v>
      </c>
      <c r="B59" s="2" t="s">
        <v>22</v>
      </c>
      <c r="C59" s="3">
        <v>44223</v>
      </c>
      <c r="D59" s="2">
        <v>1359.85</v>
      </c>
      <c r="E59" s="2">
        <v>1430</v>
      </c>
      <c r="F59" s="2">
        <v>1440</v>
      </c>
      <c r="G59" s="2" t="s">
        <v>20</v>
      </c>
      <c r="H59" s="2" t="s">
        <v>21</v>
      </c>
      <c r="I59" s="3">
        <v>44252</v>
      </c>
      <c r="J59" s="2">
        <v>49.9</v>
      </c>
      <c r="K59" s="2">
        <v>49.9</v>
      </c>
      <c r="L59" s="2">
        <v>26.5</v>
      </c>
      <c r="M59" s="2">
        <v>36.299999999999997</v>
      </c>
      <c r="N59" s="2">
        <v>619</v>
      </c>
      <c r="O59" s="2">
        <v>128225</v>
      </c>
    </row>
    <row r="60" spans="1:19" x14ac:dyDescent="0.2">
      <c r="A60" s="3">
        <v>44221</v>
      </c>
      <c r="B60" s="2" t="s">
        <v>19</v>
      </c>
      <c r="C60" s="3">
        <v>44218</v>
      </c>
      <c r="D60" s="2">
        <v>1362.1</v>
      </c>
      <c r="E60" s="2">
        <v>1294</v>
      </c>
      <c r="F60" s="2">
        <v>1300</v>
      </c>
      <c r="G60" s="2" t="s">
        <v>23</v>
      </c>
      <c r="H60" s="2" t="s">
        <v>24</v>
      </c>
      <c r="I60" s="3">
        <v>44252</v>
      </c>
      <c r="J60" s="2">
        <v>28.1</v>
      </c>
      <c r="K60" s="2">
        <v>38.9</v>
      </c>
      <c r="L60" s="2">
        <v>28.1</v>
      </c>
      <c r="M60" s="2">
        <v>35.200000000000003</v>
      </c>
      <c r="N60" s="2">
        <v>264</v>
      </c>
      <c r="O60" s="2">
        <v>177675</v>
      </c>
      <c r="P60" s="2">
        <f t="shared" ref="P60" si="112">IFERROR(J60-J61,0)</f>
        <v>0.15000000000000213</v>
      </c>
      <c r="Q60" s="2">
        <f t="shared" ref="Q60" si="113">IF(P60=0, 0, IFERROR(M60 - M61, 0))</f>
        <v>-1.1499999999999986</v>
      </c>
      <c r="R60" s="2">
        <f t="shared" ref="R60" si="114">IF(P60=0, 0, IFERROR(J60 - M61, 0))</f>
        <v>-8.25</v>
      </c>
      <c r="S60" s="2">
        <f t="shared" ref="S60" si="115">IF(P60=0, 0, IFERROR(M60 - J61, 0))</f>
        <v>7.2500000000000036</v>
      </c>
    </row>
    <row r="61" spans="1:19" x14ac:dyDescent="0.2">
      <c r="A61" s="3">
        <v>44221</v>
      </c>
      <c r="B61" s="2" t="s">
        <v>22</v>
      </c>
      <c r="C61" s="3">
        <v>44223</v>
      </c>
      <c r="D61" s="2">
        <v>1359.85</v>
      </c>
      <c r="E61" s="2">
        <v>1294</v>
      </c>
      <c r="F61" s="2">
        <v>1300</v>
      </c>
      <c r="G61" s="2" t="s">
        <v>23</v>
      </c>
      <c r="H61" s="2" t="s">
        <v>24</v>
      </c>
      <c r="I61" s="3">
        <v>44252</v>
      </c>
      <c r="J61" s="2">
        <v>27.95</v>
      </c>
      <c r="K61" s="2">
        <v>47</v>
      </c>
      <c r="L61" s="2">
        <v>27.5</v>
      </c>
      <c r="M61" s="2">
        <v>36.35</v>
      </c>
      <c r="N61" s="2">
        <v>860</v>
      </c>
      <c r="O61" s="2">
        <v>240925</v>
      </c>
    </row>
    <row r="62" spans="1:19" x14ac:dyDescent="0.2">
      <c r="A62" s="3">
        <v>44132</v>
      </c>
      <c r="B62" s="2" t="s">
        <v>19</v>
      </c>
      <c r="C62" s="3">
        <v>44130</v>
      </c>
      <c r="D62" s="2">
        <v>951.75</v>
      </c>
      <c r="E62" s="2">
        <v>999</v>
      </c>
      <c r="F62" s="2">
        <v>1000</v>
      </c>
      <c r="G62" s="2" t="s">
        <v>20</v>
      </c>
      <c r="H62" s="2" t="s">
        <v>21</v>
      </c>
      <c r="I62" s="3">
        <v>44161</v>
      </c>
      <c r="J62" s="2">
        <v>19.05</v>
      </c>
      <c r="K62" s="2">
        <v>20</v>
      </c>
      <c r="L62" s="2">
        <v>15.1</v>
      </c>
      <c r="M62" s="2">
        <v>18.350000000000001</v>
      </c>
      <c r="N62" s="2">
        <v>1582</v>
      </c>
      <c r="O62" s="2">
        <v>674300</v>
      </c>
      <c r="P62" s="2">
        <f t="shared" ref="P62" si="116">IFERROR(J62-J63,0)</f>
        <v>8.5500000000000007</v>
      </c>
      <c r="Q62" s="2">
        <f t="shared" ref="Q62" si="117">IF(P62=0, 0, IFERROR(M62 - M63, 0))</f>
        <v>7.7000000000000011</v>
      </c>
      <c r="R62" s="2">
        <f t="shared" ref="R62" si="118">IF(P62=0, 0, IFERROR(J62 - M63, 0))</f>
        <v>8.4</v>
      </c>
      <c r="S62" s="2">
        <f t="shared" ref="S62" si="119">IF(P62=0, 0, IFERROR(M62 - J63, 0))</f>
        <v>7.8500000000000014</v>
      </c>
    </row>
    <row r="63" spans="1:19" x14ac:dyDescent="0.2">
      <c r="A63" s="3">
        <v>44132</v>
      </c>
      <c r="B63" s="2" t="s">
        <v>22</v>
      </c>
      <c r="C63" s="3">
        <v>44138</v>
      </c>
      <c r="D63" s="2">
        <v>947.75</v>
      </c>
      <c r="E63" s="2">
        <v>999</v>
      </c>
      <c r="F63" s="2">
        <v>1000</v>
      </c>
      <c r="G63" s="2" t="s">
        <v>20</v>
      </c>
      <c r="H63" s="2" t="s">
        <v>21</v>
      </c>
      <c r="I63" s="3">
        <v>44161</v>
      </c>
      <c r="J63" s="2">
        <v>10.5</v>
      </c>
      <c r="K63" s="2">
        <v>12</v>
      </c>
      <c r="L63" s="2">
        <v>9.1999999999999993</v>
      </c>
      <c r="M63" s="2">
        <v>10.65</v>
      </c>
      <c r="N63" s="2">
        <v>2271</v>
      </c>
      <c r="O63" s="2">
        <v>1265000</v>
      </c>
    </row>
    <row r="64" spans="1:19" x14ac:dyDescent="0.2">
      <c r="A64" s="3">
        <v>44132</v>
      </c>
      <c r="B64" s="2" t="s">
        <v>19</v>
      </c>
      <c r="C64" s="3">
        <v>44130</v>
      </c>
      <c r="D64" s="2">
        <v>951.75</v>
      </c>
      <c r="E64" s="2">
        <v>904</v>
      </c>
      <c r="F64" s="2">
        <v>900</v>
      </c>
      <c r="G64" s="2" t="s">
        <v>23</v>
      </c>
      <c r="H64" s="2" t="s">
        <v>24</v>
      </c>
      <c r="I64" s="3">
        <v>44161</v>
      </c>
      <c r="J64" s="2">
        <v>14</v>
      </c>
      <c r="K64" s="2">
        <v>22.25</v>
      </c>
      <c r="L64" s="2">
        <v>14</v>
      </c>
      <c r="M64" s="2">
        <v>18.5</v>
      </c>
      <c r="N64" s="2">
        <v>427</v>
      </c>
      <c r="O64" s="2">
        <v>184800</v>
      </c>
      <c r="P64" s="2">
        <f t="shared" ref="P64" si="120">IFERROR(J64-J65,0)</f>
        <v>-6.1000000000000014</v>
      </c>
      <c r="Q64" s="2">
        <f t="shared" ref="Q64" si="121">IF(P64=0, 0, IFERROR(M64 - M65, 0))</f>
        <v>2.1499999999999986</v>
      </c>
      <c r="R64" s="2">
        <f t="shared" ref="R64" si="122">IF(P64=0, 0, IFERROR(J64 - M65, 0))</f>
        <v>-2.3500000000000014</v>
      </c>
      <c r="S64" s="2">
        <f t="shared" ref="S64" si="123">IF(P64=0, 0, IFERROR(M64 - J65, 0))</f>
        <v>-1.6000000000000014</v>
      </c>
    </row>
    <row r="65" spans="1:19" x14ac:dyDescent="0.2">
      <c r="A65" s="3">
        <v>44132</v>
      </c>
      <c r="B65" s="2" t="s">
        <v>22</v>
      </c>
      <c r="C65" s="3">
        <v>44138</v>
      </c>
      <c r="D65" s="2">
        <v>947.75</v>
      </c>
      <c r="E65" s="2">
        <v>904</v>
      </c>
      <c r="F65" s="2">
        <v>900</v>
      </c>
      <c r="G65" s="2" t="s">
        <v>23</v>
      </c>
      <c r="H65" s="2" t="s">
        <v>24</v>
      </c>
      <c r="I65" s="3">
        <v>44161</v>
      </c>
      <c r="J65" s="2">
        <v>20.100000000000001</v>
      </c>
      <c r="K65" s="2">
        <v>22.95</v>
      </c>
      <c r="L65" s="2">
        <v>15.25</v>
      </c>
      <c r="M65" s="2">
        <v>16.350000000000001</v>
      </c>
      <c r="N65" s="2">
        <v>1072</v>
      </c>
      <c r="O65" s="2">
        <v>352550</v>
      </c>
    </row>
    <row r="66" spans="1:19" x14ac:dyDescent="0.2">
      <c r="A66" s="3">
        <v>43987</v>
      </c>
      <c r="B66" s="2" t="s">
        <v>19</v>
      </c>
      <c r="C66" s="3">
        <v>43986</v>
      </c>
      <c r="D66" s="2">
        <v>930.7</v>
      </c>
      <c r="E66" s="2">
        <v>977</v>
      </c>
      <c r="F66" s="2">
        <v>980</v>
      </c>
      <c r="G66" s="2" t="s">
        <v>20</v>
      </c>
      <c r="H66" s="2" t="s">
        <v>21</v>
      </c>
      <c r="I66" s="3">
        <v>44007</v>
      </c>
      <c r="J66" s="2">
        <v>30.9</v>
      </c>
      <c r="K66" s="2">
        <v>34.5</v>
      </c>
      <c r="L66" s="2">
        <v>20.05</v>
      </c>
      <c r="M66" s="2">
        <v>21.1</v>
      </c>
      <c r="N66" s="2">
        <v>994</v>
      </c>
      <c r="O66" s="2">
        <v>147750</v>
      </c>
      <c r="P66" s="2">
        <f t="shared" ref="P66" si="124">IFERROR(J66-J67,0)</f>
        <v>17.399999999999999</v>
      </c>
      <c r="Q66" s="2">
        <f t="shared" ref="Q66" si="125">IF(P66=0, 0, IFERROR(M66 - M67, 0))</f>
        <v>2.75</v>
      </c>
      <c r="R66" s="2">
        <f t="shared" ref="R66" si="126">IF(P66=0, 0, IFERROR(J66 - M67, 0))</f>
        <v>12.549999999999997</v>
      </c>
      <c r="S66" s="2">
        <f t="shared" ref="S66" si="127">IF(P66=0, 0, IFERROR(M66 - J67, 0))</f>
        <v>7.6000000000000014</v>
      </c>
    </row>
    <row r="67" spans="1:19" x14ac:dyDescent="0.2">
      <c r="A67" s="3">
        <v>43987</v>
      </c>
      <c r="B67" s="2" t="s">
        <v>19</v>
      </c>
      <c r="C67" s="3">
        <v>43986</v>
      </c>
      <c r="D67" s="2">
        <v>930.7</v>
      </c>
      <c r="E67" s="2">
        <v>884</v>
      </c>
      <c r="F67" s="2">
        <v>880</v>
      </c>
      <c r="G67" s="2" t="s">
        <v>23</v>
      </c>
      <c r="H67" s="2" t="s">
        <v>24</v>
      </c>
      <c r="I67" s="3">
        <v>44007</v>
      </c>
      <c r="J67" s="2">
        <v>13.5</v>
      </c>
      <c r="K67" s="2">
        <v>21.8</v>
      </c>
      <c r="L67" s="2">
        <v>12.05</v>
      </c>
      <c r="M67" s="2">
        <v>18.350000000000001</v>
      </c>
      <c r="N67" s="2">
        <v>859</v>
      </c>
      <c r="O67" s="2">
        <v>116250</v>
      </c>
    </row>
    <row r="68" spans="1:19" x14ac:dyDescent="0.2">
      <c r="A68" s="3">
        <v>43852</v>
      </c>
      <c r="B68" s="2" t="s">
        <v>19</v>
      </c>
      <c r="C68" s="3">
        <v>43851</v>
      </c>
      <c r="D68" s="2">
        <v>1302.3499999999999</v>
      </c>
      <c r="E68" s="2">
        <v>1367</v>
      </c>
      <c r="F68" s="2">
        <v>1380</v>
      </c>
      <c r="G68" s="2" t="s">
        <v>20</v>
      </c>
      <c r="H68" s="2" t="s">
        <v>21</v>
      </c>
      <c r="I68" s="3">
        <v>43860</v>
      </c>
      <c r="J68" s="2">
        <v>7.95</v>
      </c>
      <c r="K68" s="2">
        <v>9</v>
      </c>
      <c r="L68" s="2">
        <v>5.75</v>
      </c>
      <c r="M68" s="2">
        <v>6.2</v>
      </c>
      <c r="N68" s="2">
        <v>453</v>
      </c>
      <c r="O68" s="2">
        <v>337125</v>
      </c>
      <c r="P68" s="2">
        <f t="shared" ref="P68" si="128">IFERROR(J68-J69,0)</f>
        <v>2.4500000000000002</v>
      </c>
      <c r="Q68" s="2">
        <f t="shared" ref="Q68" si="129">IF(P68=0, 0, IFERROR(M68 - M69, 0))</f>
        <v>2.5</v>
      </c>
      <c r="R68" s="2">
        <f t="shared" ref="R68" si="130">IF(P68=0, 0, IFERROR(J68 - M69, 0))</f>
        <v>4.25</v>
      </c>
      <c r="S68" s="2">
        <f t="shared" ref="S68" si="131">IF(P68=0, 0, IFERROR(M68 - J69, 0))</f>
        <v>0.70000000000000018</v>
      </c>
    </row>
    <row r="69" spans="1:19" x14ac:dyDescent="0.2">
      <c r="A69" s="3">
        <v>43852</v>
      </c>
      <c r="B69" s="2" t="s">
        <v>22</v>
      </c>
      <c r="C69" s="3">
        <v>43853</v>
      </c>
      <c r="D69" s="2">
        <v>1332.3</v>
      </c>
      <c r="E69" s="2">
        <v>1367</v>
      </c>
      <c r="F69" s="2">
        <v>1380</v>
      </c>
      <c r="G69" s="2" t="s">
        <v>20</v>
      </c>
      <c r="H69" s="2" t="s">
        <v>21</v>
      </c>
      <c r="I69" s="3">
        <v>43860</v>
      </c>
      <c r="J69" s="2">
        <v>5.5</v>
      </c>
      <c r="K69" s="2">
        <v>6.3</v>
      </c>
      <c r="L69" s="2">
        <v>3</v>
      </c>
      <c r="M69" s="2">
        <v>3.7</v>
      </c>
      <c r="N69" s="2">
        <v>4160</v>
      </c>
      <c r="O69" s="2">
        <v>403875</v>
      </c>
    </row>
    <row r="70" spans="1:19" x14ac:dyDescent="0.2">
      <c r="A70" s="3">
        <v>43852</v>
      </c>
      <c r="B70" s="2" t="s">
        <v>19</v>
      </c>
      <c r="C70" s="3">
        <v>43851</v>
      </c>
      <c r="D70" s="2">
        <v>1302.3499999999999</v>
      </c>
      <c r="E70" s="2">
        <v>1237</v>
      </c>
      <c r="F70" s="2">
        <v>1240</v>
      </c>
      <c r="G70" s="2" t="s">
        <v>23</v>
      </c>
      <c r="H70" s="2" t="s">
        <v>24</v>
      </c>
      <c r="I70" s="3">
        <v>43860</v>
      </c>
      <c r="J70" s="2">
        <v>5.45</v>
      </c>
      <c r="K70" s="2">
        <v>6.15</v>
      </c>
      <c r="L70" s="2">
        <v>4.45</v>
      </c>
      <c r="M70" s="2">
        <v>5.45</v>
      </c>
      <c r="N70" s="2">
        <v>586</v>
      </c>
      <c r="O70" s="2">
        <v>236250</v>
      </c>
      <c r="P70" s="2">
        <f t="shared" ref="P70" si="132">IFERROR(J70-J71,0)</f>
        <v>2.4500000000000002</v>
      </c>
      <c r="Q70" s="2">
        <f t="shared" ref="Q70" si="133">IF(P70=0, 0, IFERROR(M70 - M71, 0))</f>
        <v>4.5</v>
      </c>
      <c r="R70" s="2">
        <f t="shared" ref="R70" si="134">IF(P70=0, 0, IFERROR(J70 - M71, 0))</f>
        <v>4.5</v>
      </c>
      <c r="S70" s="2">
        <f t="shared" ref="S70" si="135">IF(P70=0, 0, IFERROR(M70 - J71, 0))</f>
        <v>2.4500000000000002</v>
      </c>
    </row>
    <row r="71" spans="1:19" x14ac:dyDescent="0.2">
      <c r="A71" s="3">
        <v>43852</v>
      </c>
      <c r="B71" s="2" t="s">
        <v>22</v>
      </c>
      <c r="C71" s="3">
        <v>43853</v>
      </c>
      <c r="D71" s="2">
        <v>1332.3</v>
      </c>
      <c r="E71" s="2">
        <v>1237</v>
      </c>
      <c r="F71" s="2">
        <v>1240</v>
      </c>
      <c r="G71" s="2" t="s">
        <v>23</v>
      </c>
      <c r="H71" s="2" t="s">
        <v>24</v>
      </c>
      <c r="I71" s="3">
        <v>43860</v>
      </c>
      <c r="J71" s="2">
        <v>3</v>
      </c>
      <c r="K71" s="2">
        <v>3</v>
      </c>
      <c r="L71" s="2">
        <v>0.6</v>
      </c>
      <c r="M71" s="2">
        <v>0.95</v>
      </c>
      <c r="N71" s="2">
        <v>1168</v>
      </c>
      <c r="O71" s="2">
        <v>195375</v>
      </c>
    </row>
    <row r="72" spans="1:19" x14ac:dyDescent="0.2">
      <c r="A72" s="3">
        <v>43761</v>
      </c>
      <c r="B72" s="2" t="s">
        <v>19</v>
      </c>
      <c r="C72" s="3">
        <v>43760</v>
      </c>
      <c r="D72" s="2">
        <v>1442.55</v>
      </c>
      <c r="E72" s="2">
        <v>1515</v>
      </c>
      <c r="F72" s="2">
        <v>1520</v>
      </c>
      <c r="G72" s="2" t="s">
        <v>20</v>
      </c>
      <c r="H72" s="2" t="s">
        <v>21</v>
      </c>
      <c r="I72" s="3">
        <v>43769</v>
      </c>
      <c r="J72" s="2">
        <v>13.9</v>
      </c>
      <c r="K72" s="2">
        <v>17.600000000000001</v>
      </c>
      <c r="L72" s="2">
        <v>12.5</v>
      </c>
      <c r="M72" s="2">
        <v>13.1</v>
      </c>
      <c r="N72" s="2">
        <v>779</v>
      </c>
      <c r="O72" s="2">
        <v>120375</v>
      </c>
      <c r="P72" s="2">
        <f t="shared" ref="P72" si="136">IFERROR(J72-J73,0)</f>
        <v>3.4500000000000011</v>
      </c>
      <c r="Q72" s="2">
        <f t="shared" ref="Q72" si="137">IF(P72=0, 0, IFERROR(M72 - M73, 0))</f>
        <v>9.1999999999999993</v>
      </c>
      <c r="R72" s="2">
        <f t="shared" ref="R72" si="138">IF(P72=0, 0, IFERROR(J72 - M73, 0))</f>
        <v>10</v>
      </c>
      <c r="S72" s="2">
        <f t="shared" ref="S72" si="139">IF(P72=0, 0, IFERROR(M72 - J73, 0))</f>
        <v>2.6500000000000004</v>
      </c>
    </row>
    <row r="73" spans="1:19" x14ac:dyDescent="0.2">
      <c r="A73" s="3">
        <v>43761</v>
      </c>
      <c r="B73" s="2" t="s">
        <v>22</v>
      </c>
      <c r="C73" s="3">
        <v>43762</v>
      </c>
      <c r="D73" s="2">
        <v>1432.25</v>
      </c>
      <c r="E73" s="2">
        <v>1515</v>
      </c>
      <c r="F73" s="2">
        <v>1520</v>
      </c>
      <c r="G73" s="2" t="s">
        <v>20</v>
      </c>
      <c r="H73" s="2" t="s">
        <v>21</v>
      </c>
      <c r="I73" s="3">
        <v>43769</v>
      </c>
      <c r="J73" s="2">
        <v>10.45</v>
      </c>
      <c r="K73" s="2">
        <v>11.25</v>
      </c>
      <c r="L73" s="2">
        <v>3.35</v>
      </c>
      <c r="M73" s="2">
        <v>3.9</v>
      </c>
      <c r="N73" s="2">
        <v>1524</v>
      </c>
      <c r="O73" s="2">
        <v>183000</v>
      </c>
    </row>
    <row r="74" spans="1:19" x14ac:dyDescent="0.2">
      <c r="A74" s="3">
        <v>43761</v>
      </c>
      <c r="B74" s="2" t="s">
        <v>19</v>
      </c>
      <c r="C74" s="3">
        <v>43760</v>
      </c>
      <c r="D74" s="2">
        <v>1442.55</v>
      </c>
      <c r="E74" s="2">
        <v>1370</v>
      </c>
      <c r="F74" s="2">
        <v>1380</v>
      </c>
      <c r="G74" s="2" t="s">
        <v>23</v>
      </c>
      <c r="H74" s="2" t="s">
        <v>24</v>
      </c>
      <c r="I74" s="3">
        <v>43769</v>
      </c>
      <c r="J74" s="2">
        <v>9.3000000000000007</v>
      </c>
      <c r="K74" s="2">
        <v>11.9</v>
      </c>
      <c r="L74" s="2">
        <v>6.45</v>
      </c>
      <c r="M74" s="2">
        <v>11.3</v>
      </c>
      <c r="N74" s="2">
        <v>251</v>
      </c>
      <c r="O74" s="2">
        <v>54750</v>
      </c>
      <c r="P74" s="2">
        <f t="shared" ref="P74" si="140">IFERROR(J74-J75,0)</f>
        <v>4.6500000000000004</v>
      </c>
      <c r="Q74" s="2">
        <f t="shared" ref="Q74" si="141">IF(P74=0, 0, IFERROR(M74 - M75, 0))</f>
        <v>5.0000000000000009</v>
      </c>
      <c r="R74" s="2">
        <f t="shared" ref="R74" si="142">IF(P74=0, 0, IFERROR(J74 - M75, 0))</f>
        <v>3.0000000000000009</v>
      </c>
      <c r="S74" s="2">
        <f t="shared" ref="S74" si="143">IF(P74=0, 0, IFERROR(M74 - J75, 0))</f>
        <v>6.65</v>
      </c>
    </row>
    <row r="75" spans="1:19" x14ac:dyDescent="0.2">
      <c r="A75" s="3">
        <v>43761</v>
      </c>
      <c r="B75" s="2" t="s">
        <v>22</v>
      </c>
      <c r="C75" s="3">
        <v>43762</v>
      </c>
      <c r="D75" s="2">
        <v>1432.25</v>
      </c>
      <c r="E75" s="2">
        <v>1370</v>
      </c>
      <c r="F75" s="2">
        <v>1380</v>
      </c>
      <c r="G75" s="2" t="s">
        <v>23</v>
      </c>
      <c r="H75" s="2" t="s">
        <v>24</v>
      </c>
      <c r="I75" s="3">
        <v>43769</v>
      </c>
      <c r="J75" s="2">
        <v>4.6500000000000004</v>
      </c>
      <c r="K75" s="2">
        <v>7.7</v>
      </c>
      <c r="L75" s="2">
        <v>3.35</v>
      </c>
      <c r="M75" s="2">
        <v>6.3</v>
      </c>
      <c r="N75" s="2">
        <v>903</v>
      </c>
      <c r="O75" s="2">
        <v>81750</v>
      </c>
    </row>
    <row r="76" spans="1:19" x14ac:dyDescent="0.2">
      <c r="A76" s="3">
        <v>43669</v>
      </c>
      <c r="B76" s="2" t="s">
        <v>19</v>
      </c>
      <c r="C76" s="3">
        <v>43668</v>
      </c>
      <c r="D76" s="2">
        <v>1403.7</v>
      </c>
      <c r="E76" s="2">
        <v>1474</v>
      </c>
      <c r="F76" s="2">
        <v>1480</v>
      </c>
      <c r="G76" s="2" t="s">
        <v>20</v>
      </c>
      <c r="H76" s="2" t="s">
        <v>21</v>
      </c>
      <c r="I76" s="3">
        <v>43706</v>
      </c>
      <c r="J76" s="2">
        <v>15.8</v>
      </c>
      <c r="K76" s="2">
        <v>21.25</v>
      </c>
      <c r="L76" s="2">
        <v>14</v>
      </c>
      <c r="M76" s="2">
        <v>17.2</v>
      </c>
      <c r="N76" s="2">
        <v>118</v>
      </c>
      <c r="O76" s="2">
        <v>32250</v>
      </c>
      <c r="P76" s="2">
        <f t="shared" ref="P76" si="144">IFERROR(J76-J77,0)</f>
        <v>-6.4499999999999993</v>
      </c>
      <c r="Q76" s="2">
        <f t="shared" ref="Q76" si="145">IF(P76=0, 0, IFERROR(M76 - M77, 0))</f>
        <v>5.5499999999999989</v>
      </c>
      <c r="R76" s="2">
        <f t="shared" ref="R76" si="146">IF(P76=0, 0, IFERROR(J76 - M77, 0))</f>
        <v>4.1500000000000004</v>
      </c>
      <c r="S76" s="2">
        <f t="shared" ref="S76" si="147">IF(P76=0, 0, IFERROR(M76 - J77, 0))</f>
        <v>-5.0500000000000007</v>
      </c>
    </row>
    <row r="77" spans="1:19" x14ac:dyDescent="0.2">
      <c r="A77" s="3">
        <v>43669</v>
      </c>
      <c r="B77" s="2" t="s">
        <v>22</v>
      </c>
      <c r="C77" s="3">
        <v>43670</v>
      </c>
      <c r="D77" s="2">
        <v>1387.35</v>
      </c>
      <c r="E77" s="2">
        <v>1474</v>
      </c>
      <c r="F77" s="2">
        <v>1480</v>
      </c>
      <c r="G77" s="2" t="s">
        <v>20</v>
      </c>
      <c r="H77" s="2" t="s">
        <v>21</v>
      </c>
      <c r="I77" s="3">
        <v>43706</v>
      </c>
      <c r="J77" s="2">
        <v>22.25</v>
      </c>
      <c r="K77" s="2">
        <v>22.25</v>
      </c>
      <c r="L77" s="2">
        <v>10.35</v>
      </c>
      <c r="M77" s="2">
        <v>11.65</v>
      </c>
      <c r="N77" s="2">
        <v>286</v>
      </c>
      <c r="O77" s="2">
        <v>68250</v>
      </c>
    </row>
    <row r="78" spans="1:19" x14ac:dyDescent="0.2">
      <c r="A78" s="3">
        <v>43669</v>
      </c>
      <c r="B78" s="2" t="s">
        <v>19</v>
      </c>
      <c r="C78" s="3">
        <v>43668</v>
      </c>
      <c r="D78" s="2">
        <v>1403.7</v>
      </c>
      <c r="E78" s="2">
        <v>1334</v>
      </c>
      <c r="F78" s="2">
        <v>1340</v>
      </c>
      <c r="G78" s="2" t="s">
        <v>23</v>
      </c>
      <c r="H78" s="2" t="s">
        <v>24</v>
      </c>
      <c r="I78" s="3">
        <v>43706</v>
      </c>
      <c r="J78" s="2">
        <v>20.05</v>
      </c>
      <c r="K78" s="2">
        <v>25.2</v>
      </c>
      <c r="L78" s="2">
        <v>20.05</v>
      </c>
      <c r="M78" s="2">
        <v>23.15</v>
      </c>
      <c r="N78" s="2">
        <v>74</v>
      </c>
      <c r="O78" s="2">
        <v>19500</v>
      </c>
      <c r="P78" s="2">
        <f t="shared" ref="P78" si="148">IFERROR(J78-J79,0)</f>
        <v>3.4499999999999993</v>
      </c>
      <c r="Q78" s="2">
        <f t="shared" ref="Q78" si="149">IF(P78=0, 0, IFERROR(M78 - M79, 0))</f>
        <v>5.4499999999999993</v>
      </c>
      <c r="R78" s="2">
        <f t="shared" ref="R78" si="150">IF(P78=0, 0, IFERROR(J78 - M79, 0))</f>
        <v>2.3500000000000014</v>
      </c>
      <c r="S78" s="2">
        <f t="shared" ref="S78" si="151">IF(P78=0, 0, IFERROR(M78 - J79, 0))</f>
        <v>6.5499999999999972</v>
      </c>
    </row>
    <row r="79" spans="1:19" x14ac:dyDescent="0.2">
      <c r="A79" s="3">
        <v>43669</v>
      </c>
      <c r="B79" s="2" t="s">
        <v>22</v>
      </c>
      <c r="C79" s="3">
        <v>43670</v>
      </c>
      <c r="D79" s="2">
        <v>1387.35</v>
      </c>
      <c r="E79" s="2">
        <v>1334</v>
      </c>
      <c r="F79" s="2">
        <v>1340</v>
      </c>
      <c r="G79" s="2" t="s">
        <v>23</v>
      </c>
      <c r="H79" s="2" t="s">
        <v>24</v>
      </c>
      <c r="I79" s="3">
        <v>43706</v>
      </c>
      <c r="J79" s="2">
        <v>16.600000000000001</v>
      </c>
      <c r="K79" s="2">
        <v>21.85</v>
      </c>
      <c r="L79" s="2">
        <v>14</v>
      </c>
      <c r="M79" s="2">
        <v>17.7</v>
      </c>
      <c r="N79" s="2">
        <v>351</v>
      </c>
      <c r="O79" s="2">
        <v>35250</v>
      </c>
    </row>
    <row r="80" spans="1:19" x14ac:dyDescent="0.2">
      <c r="A80" s="3">
        <v>43595</v>
      </c>
      <c r="B80" s="2" t="s">
        <v>19</v>
      </c>
      <c r="C80" s="3">
        <v>43594</v>
      </c>
      <c r="D80" s="2">
        <v>1356.45</v>
      </c>
      <c r="E80" s="2">
        <v>1424</v>
      </c>
      <c r="F80" s="2">
        <v>1440</v>
      </c>
      <c r="G80" s="2" t="s">
        <v>20</v>
      </c>
      <c r="H80" s="2" t="s">
        <v>21</v>
      </c>
      <c r="I80" s="3">
        <v>43615</v>
      </c>
      <c r="J80" s="2">
        <v>21.45</v>
      </c>
      <c r="K80" s="2">
        <v>22.7</v>
      </c>
      <c r="L80" s="2">
        <v>13.7</v>
      </c>
      <c r="M80" s="2">
        <v>16.55</v>
      </c>
      <c r="N80" s="2">
        <v>1034</v>
      </c>
      <c r="O80" s="2">
        <v>255000</v>
      </c>
      <c r="P80" s="2">
        <f t="shared" ref="P80" si="152">IFERROR(J80-J81,0)</f>
        <v>7.6499999999999986</v>
      </c>
      <c r="Q80" s="2">
        <f t="shared" ref="Q80" si="153">IF(P80=0, 0, IFERROR(M80 - M81, 0))</f>
        <v>9.75</v>
      </c>
      <c r="R80" s="2">
        <f t="shared" ref="R80" si="154">IF(P80=0, 0, IFERROR(J80 - M81, 0))</f>
        <v>14.649999999999999</v>
      </c>
      <c r="S80" s="2">
        <f t="shared" ref="S80" si="155">IF(P80=0, 0, IFERROR(M80 - J81, 0))</f>
        <v>2.75</v>
      </c>
    </row>
    <row r="81" spans="1:19" x14ac:dyDescent="0.2">
      <c r="A81" s="3">
        <v>43595</v>
      </c>
      <c r="B81" s="2" t="s">
        <v>22</v>
      </c>
      <c r="C81" s="3">
        <v>43598</v>
      </c>
      <c r="D81" s="2">
        <v>1317.65</v>
      </c>
      <c r="E81" s="2">
        <v>1424</v>
      </c>
      <c r="F81" s="2">
        <v>1440</v>
      </c>
      <c r="G81" s="2" t="s">
        <v>20</v>
      </c>
      <c r="H81" s="2" t="s">
        <v>21</v>
      </c>
      <c r="I81" s="3">
        <v>43615</v>
      </c>
      <c r="J81" s="2">
        <v>13.8</v>
      </c>
      <c r="K81" s="2">
        <v>13.8</v>
      </c>
      <c r="L81" s="2">
        <v>6.35</v>
      </c>
      <c r="M81" s="2">
        <v>6.8</v>
      </c>
      <c r="N81" s="2">
        <v>546</v>
      </c>
      <c r="O81" s="2">
        <v>237750</v>
      </c>
    </row>
    <row r="82" spans="1:19" x14ac:dyDescent="0.2">
      <c r="A82" s="3">
        <v>43595</v>
      </c>
      <c r="B82" s="2" t="s">
        <v>19</v>
      </c>
      <c r="C82" s="3">
        <v>43594</v>
      </c>
      <c r="D82" s="2">
        <v>1356.45</v>
      </c>
      <c r="E82" s="2">
        <v>1289</v>
      </c>
      <c r="F82" s="2">
        <v>1280</v>
      </c>
      <c r="G82" s="2" t="s">
        <v>23</v>
      </c>
      <c r="H82" s="2" t="s">
        <v>24</v>
      </c>
      <c r="I82" s="3">
        <v>43615</v>
      </c>
      <c r="J82" s="2">
        <v>16.05</v>
      </c>
      <c r="K82" s="2">
        <v>20</v>
      </c>
      <c r="L82" s="2">
        <v>14.1</v>
      </c>
      <c r="M82" s="2">
        <v>16</v>
      </c>
      <c r="N82" s="2">
        <v>258</v>
      </c>
      <c r="O82" s="2">
        <v>95625</v>
      </c>
      <c r="P82" s="2">
        <f t="shared" ref="P82" si="156">IFERROR(J82-J83,0)</f>
        <v>1.75</v>
      </c>
      <c r="Q82" s="2">
        <f t="shared" ref="Q82" si="157">IF(P82=0, 0, IFERROR(M82 - M83, 0))</f>
        <v>-8.1000000000000014</v>
      </c>
      <c r="R82" s="2">
        <f t="shared" ref="R82" si="158">IF(P82=0, 0, IFERROR(J82 - M83, 0))</f>
        <v>-8.0500000000000007</v>
      </c>
      <c r="S82" s="2">
        <f t="shared" ref="S82" si="159">IF(P82=0, 0, IFERROR(M82 - J83, 0))</f>
        <v>1.6999999999999993</v>
      </c>
    </row>
    <row r="83" spans="1:19" x14ac:dyDescent="0.2">
      <c r="A83" s="3">
        <v>43595</v>
      </c>
      <c r="B83" s="2" t="s">
        <v>22</v>
      </c>
      <c r="C83" s="3">
        <v>43598</v>
      </c>
      <c r="D83" s="2">
        <v>1317.65</v>
      </c>
      <c r="E83" s="2">
        <v>1289</v>
      </c>
      <c r="F83" s="2">
        <v>1280</v>
      </c>
      <c r="G83" s="2" t="s">
        <v>23</v>
      </c>
      <c r="H83" s="2" t="s">
        <v>24</v>
      </c>
      <c r="I83" s="3">
        <v>43615</v>
      </c>
      <c r="J83" s="2">
        <v>14.3</v>
      </c>
      <c r="K83" s="2">
        <v>26.15</v>
      </c>
      <c r="L83" s="2">
        <v>14</v>
      </c>
      <c r="M83" s="2">
        <v>24.1</v>
      </c>
      <c r="N83" s="2">
        <v>706</v>
      </c>
      <c r="O83" s="2">
        <v>105000</v>
      </c>
    </row>
    <row r="84" spans="1:19" x14ac:dyDescent="0.2">
      <c r="A84" s="3">
        <v>43490</v>
      </c>
      <c r="B84" s="2" t="s">
        <v>19</v>
      </c>
      <c r="C84" s="3">
        <v>43489</v>
      </c>
      <c r="D84" s="2">
        <v>1295.3499999999999</v>
      </c>
      <c r="E84" s="2">
        <v>1360</v>
      </c>
      <c r="F84" s="2">
        <v>1360</v>
      </c>
      <c r="G84" s="2" t="s">
        <v>20</v>
      </c>
      <c r="H84" s="2" t="s">
        <v>21</v>
      </c>
      <c r="I84" s="3">
        <v>43524</v>
      </c>
      <c r="J84" s="2">
        <v>21</v>
      </c>
      <c r="K84" s="2">
        <v>21</v>
      </c>
      <c r="L84" s="2">
        <v>17</v>
      </c>
      <c r="M84" s="2">
        <v>17.5</v>
      </c>
      <c r="N84" s="2">
        <v>45</v>
      </c>
      <c r="O84" s="2">
        <v>33000</v>
      </c>
      <c r="P84" s="2">
        <f t="shared" ref="P84" si="160">IFERROR(J84-J85,0)</f>
        <v>-4.9499999999999993</v>
      </c>
      <c r="Q84" s="2">
        <f t="shared" ref="Q84" si="161">IF(P84=0, 0, IFERROR(M84 - M85, 0))</f>
        <v>-4.6499999999999986</v>
      </c>
      <c r="R84" s="2">
        <f t="shared" ref="R84" si="162">IF(P84=0, 0, IFERROR(J84 - M85, 0))</f>
        <v>-1.1499999999999986</v>
      </c>
      <c r="S84" s="2">
        <f t="shared" ref="S84" si="163">IF(P84=0, 0, IFERROR(M84 - J85, 0))</f>
        <v>-8.4499999999999993</v>
      </c>
    </row>
    <row r="85" spans="1:19" x14ac:dyDescent="0.2">
      <c r="A85" s="3">
        <v>43490</v>
      </c>
      <c r="B85" s="2" t="s">
        <v>22</v>
      </c>
      <c r="C85" s="3">
        <v>43493</v>
      </c>
      <c r="D85" s="2">
        <v>1300.45</v>
      </c>
      <c r="E85" s="2">
        <v>1360</v>
      </c>
      <c r="F85" s="2">
        <v>1360</v>
      </c>
      <c r="G85" s="2" t="s">
        <v>20</v>
      </c>
      <c r="H85" s="2" t="s">
        <v>21</v>
      </c>
      <c r="I85" s="3">
        <v>43524</v>
      </c>
      <c r="J85" s="2">
        <v>25.95</v>
      </c>
      <c r="K85" s="2">
        <v>32</v>
      </c>
      <c r="L85" s="2">
        <v>21</v>
      </c>
      <c r="M85" s="2">
        <v>22.15</v>
      </c>
      <c r="N85" s="2">
        <v>492</v>
      </c>
      <c r="O85" s="2">
        <v>78000</v>
      </c>
    </row>
    <row r="86" spans="1:19" x14ac:dyDescent="0.2">
      <c r="A86" s="3">
        <v>43490</v>
      </c>
      <c r="B86" s="2" t="s">
        <v>19</v>
      </c>
      <c r="C86" s="3">
        <v>43489</v>
      </c>
      <c r="D86" s="2">
        <v>1295.3499999999999</v>
      </c>
      <c r="E86" s="2">
        <v>1231</v>
      </c>
      <c r="F86" s="2">
        <v>1240</v>
      </c>
      <c r="G86" s="2" t="s">
        <v>23</v>
      </c>
      <c r="H86" s="2" t="s">
        <v>24</v>
      </c>
      <c r="I86" s="3">
        <v>43524</v>
      </c>
      <c r="J86" s="2">
        <v>22.35</v>
      </c>
      <c r="K86" s="2">
        <v>23</v>
      </c>
      <c r="L86" s="2">
        <v>22</v>
      </c>
      <c r="M86" s="2">
        <v>22</v>
      </c>
      <c r="N86" s="2">
        <v>14</v>
      </c>
      <c r="O86" s="2">
        <v>6375</v>
      </c>
      <c r="P86" s="2">
        <f t="shared" ref="P86" si="164">IFERROR(J86-J87,0)</f>
        <v>9.3500000000000014</v>
      </c>
      <c r="Q86" s="2">
        <f t="shared" ref="Q86" si="165">IF(P86=0, 0, IFERROR(M86 - M87, 0))</f>
        <v>2.8999999999999986</v>
      </c>
      <c r="R86" s="2">
        <f t="shared" ref="R86" si="166">IF(P86=0, 0, IFERROR(J86 - M87, 0))</f>
        <v>3.25</v>
      </c>
      <c r="S86" s="2">
        <f t="shared" ref="S86" si="167">IF(P86=0, 0, IFERROR(M86 - J87, 0))</f>
        <v>9</v>
      </c>
    </row>
    <row r="87" spans="1:19" x14ac:dyDescent="0.2">
      <c r="A87" s="3">
        <v>43490</v>
      </c>
      <c r="B87" s="2" t="s">
        <v>22</v>
      </c>
      <c r="C87" s="3">
        <v>43493</v>
      </c>
      <c r="D87" s="2">
        <v>1300.45</v>
      </c>
      <c r="E87" s="2">
        <v>1231</v>
      </c>
      <c r="F87" s="2">
        <v>1240</v>
      </c>
      <c r="G87" s="2" t="s">
        <v>23</v>
      </c>
      <c r="H87" s="2" t="s">
        <v>24</v>
      </c>
      <c r="I87" s="3">
        <v>43524</v>
      </c>
      <c r="J87" s="2">
        <v>13</v>
      </c>
      <c r="K87" s="2">
        <v>23.5</v>
      </c>
      <c r="L87" s="2">
        <v>12.2</v>
      </c>
      <c r="M87" s="2">
        <v>19.100000000000001</v>
      </c>
      <c r="N87" s="2">
        <v>89</v>
      </c>
      <c r="O87" s="2">
        <v>17250</v>
      </c>
    </row>
    <row r="88" spans="1:19" x14ac:dyDescent="0.2">
      <c r="A88" s="3">
        <v>43404</v>
      </c>
      <c r="B88" s="2" t="s">
        <v>19</v>
      </c>
      <c r="C88" s="3">
        <v>43403</v>
      </c>
      <c r="D88" s="2">
        <v>1271.25</v>
      </c>
      <c r="E88" s="2">
        <v>1335</v>
      </c>
      <c r="F88" s="2">
        <v>1340</v>
      </c>
      <c r="G88" s="2" t="s">
        <v>20</v>
      </c>
      <c r="H88" s="2" t="s">
        <v>21</v>
      </c>
      <c r="I88" s="3">
        <v>43433</v>
      </c>
      <c r="J88" s="2">
        <v>10.3</v>
      </c>
      <c r="K88" s="2">
        <v>15.25</v>
      </c>
      <c r="L88" s="2">
        <v>8.6999999999999993</v>
      </c>
      <c r="M88" s="2">
        <v>13.2</v>
      </c>
      <c r="N88" s="2">
        <v>691</v>
      </c>
      <c r="O88" s="2">
        <v>127875</v>
      </c>
      <c r="P88" s="2">
        <f t="shared" ref="P88" si="168">IFERROR(J88-J89,0)</f>
        <v>-19.7</v>
      </c>
      <c r="Q88" s="2">
        <f t="shared" ref="Q88" si="169">IF(P88=0, 0, IFERROR(M88 - M89, 0))</f>
        <v>-16.150000000000002</v>
      </c>
      <c r="R88" s="2">
        <f t="shared" ref="R88" si="170">IF(P88=0, 0, IFERROR(J88 - M89, 0))</f>
        <v>-19.05</v>
      </c>
      <c r="S88" s="2">
        <f t="shared" ref="S88" si="171">IF(P88=0, 0, IFERROR(M88 - J89, 0))</f>
        <v>-16.8</v>
      </c>
    </row>
    <row r="89" spans="1:19" x14ac:dyDescent="0.2">
      <c r="A89" s="3">
        <v>43404</v>
      </c>
      <c r="B89" s="2" t="s">
        <v>22</v>
      </c>
      <c r="C89" s="3">
        <v>43405</v>
      </c>
      <c r="D89" s="2">
        <v>1326.75</v>
      </c>
      <c r="E89" s="2">
        <v>1335</v>
      </c>
      <c r="F89" s="2">
        <v>1340</v>
      </c>
      <c r="G89" s="2" t="s">
        <v>20</v>
      </c>
      <c r="H89" s="2" t="s">
        <v>21</v>
      </c>
      <c r="I89" s="3">
        <v>43433</v>
      </c>
      <c r="J89" s="2">
        <v>30</v>
      </c>
      <c r="K89" s="2">
        <v>65</v>
      </c>
      <c r="L89" s="2">
        <v>27.15</v>
      </c>
      <c r="M89" s="2">
        <v>29.35</v>
      </c>
      <c r="N89" s="2">
        <v>2316</v>
      </c>
      <c r="O89" s="2">
        <v>177375</v>
      </c>
    </row>
    <row r="90" spans="1:19" x14ac:dyDescent="0.2">
      <c r="A90" s="3">
        <v>43404</v>
      </c>
      <c r="B90" s="2" t="s">
        <v>19</v>
      </c>
      <c r="C90" s="3">
        <v>43403</v>
      </c>
      <c r="D90" s="2">
        <v>1271.25</v>
      </c>
      <c r="E90" s="2">
        <v>1208</v>
      </c>
      <c r="F90" s="2">
        <v>1200</v>
      </c>
      <c r="G90" s="2" t="s">
        <v>23</v>
      </c>
      <c r="H90" s="2" t="s">
        <v>24</v>
      </c>
      <c r="I90" s="3">
        <v>43433</v>
      </c>
      <c r="J90" s="2">
        <v>18</v>
      </c>
      <c r="K90" s="2">
        <v>18.149999999999999</v>
      </c>
      <c r="L90" s="2">
        <v>12.25</v>
      </c>
      <c r="M90" s="2">
        <v>13.8</v>
      </c>
      <c r="N90" s="2">
        <v>535</v>
      </c>
      <c r="O90" s="2">
        <v>178500</v>
      </c>
      <c r="P90" s="2">
        <f t="shared" ref="P90" si="172">IFERROR(J90-J91,0)</f>
        <v>13.9</v>
      </c>
      <c r="Q90" s="2">
        <f t="shared" ref="Q90" si="173">IF(P90=0, 0, IFERROR(M90 - M91, 0))</f>
        <v>10.100000000000001</v>
      </c>
      <c r="R90" s="2">
        <f t="shared" ref="R90" si="174">IF(P90=0, 0, IFERROR(J90 - M91, 0))</f>
        <v>14.3</v>
      </c>
      <c r="S90" s="2">
        <f t="shared" ref="S90" si="175">IF(P90=0, 0, IFERROR(M90 - J91, 0))</f>
        <v>9.7000000000000011</v>
      </c>
    </row>
    <row r="91" spans="1:19" x14ac:dyDescent="0.2">
      <c r="A91" s="3">
        <v>43404</v>
      </c>
      <c r="B91" s="2" t="s">
        <v>22</v>
      </c>
      <c r="C91" s="3">
        <v>43405</v>
      </c>
      <c r="D91" s="2">
        <v>1326.75</v>
      </c>
      <c r="E91" s="2">
        <v>1208</v>
      </c>
      <c r="F91" s="2">
        <v>1200</v>
      </c>
      <c r="G91" s="2" t="s">
        <v>23</v>
      </c>
      <c r="H91" s="2" t="s">
        <v>24</v>
      </c>
      <c r="I91" s="3">
        <v>43433</v>
      </c>
      <c r="J91" s="2">
        <v>4.0999999999999996</v>
      </c>
      <c r="K91" s="2">
        <v>4.0999999999999996</v>
      </c>
      <c r="L91" s="2">
        <v>2</v>
      </c>
      <c r="M91" s="2">
        <v>3.7</v>
      </c>
      <c r="N91" s="2">
        <v>1085</v>
      </c>
      <c r="O91" s="2">
        <v>201000</v>
      </c>
    </row>
    <row r="92" spans="1:19" x14ac:dyDescent="0.2">
      <c r="A92" s="3">
        <v>43306</v>
      </c>
      <c r="B92" s="2" t="s">
        <v>19</v>
      </c>
      <c r="C92" s="3">
        <v>43305</v>
      </c>
      <c r="D92" s="2">
        <v>1324</v>
      </c>
      <c r="E92" s="2">
        <v>1390</v>
      </c>
      <c r="F92" s="2">
        <v>1400</v>
      </c>
      <c r="G92" s="2" t="s">
        <v>20</v>
      </c>
      <c r="H92" s="2" t="s">
        <v>21</v>
      </c>
      <c r="I92" s="3">
        <v>43342</v>
      </c>
      <c r="J92" s="2">
        <v>8.4499999999999993</v>
      </c>
      <c r="K92" s="2">
        <v>17.75</v>
      </c>
      <c r="L92" s="2">
        <v>8.35</v>
      </c>
      <c r="M92" s="2">
        <v>16.55</v>
      </c>
      <c r="N92" s="2">
        <v>293</v>
      </c>
      <c r="O92" s="2">
        <v>160500</v>
      </c>
      <c r="P92" s="2">
        <f t="shared" ref="P92" si="176">IFERROR(J92-J93,0)</f>
        <v>-8.5500000000000007</v>
      </c>
      <c r="Q92" s="2">
        <f t="shared" ref="Q92" si="177">IF(P92=0, 0, IFERROR(M92 - M93, 0))</f>
        <v>8.1000000000000014</v>
      </c>
      <c r="R92" s="2">
        <f t="shared" ref="R92" si="178">IF(P92=0, 0, IFERROR(J92 - M93, 0))</f>
        <v>0</v>
      </c>
      <c r="S92" s="2">
        <f t="shared" ref="S92" si="179">IF(P92=0, 0, IFERROR(M92 - J93, 0))</f>
        <v>-0.44999999999999929</v>
      </c>
    </row>
    <row r="93" spans="1:19" x14ac:dyDescent="0.2">
      <c r="A93" s="3">
        <v>43306</v>
      </c>
      <c r="B93" s="2" t="s">
        <v>22</v>
      </c>
      <c r="C93" s="3">
        <v>43307</v>
      </c>
      <c r="D93" s="2">
        <v>1305.95</v>
      </c>
      <c r="E93" s="2">
        <v>1390</v>
      </c>
      <c r="F93" s="2">
        <v>1400</v>
      </c>
      <c r="G93" s="2" t="s">
        <v>20</v>
      </c>
      <c r="H93" s="2" t="s">
        <v>21</v>
      </c>
      <c r="I93" s="3">
        <v>43342</v>
      </c>
      <c r="J93" s="2">
        <v>17</v>
      </c>
      <c r="K93" s="2">
        <v>18.8</v>
      </c>
      <c r="L93" s="2">
        <v>7.5</v>
      </c>
      <c r="M93" s="2">
        <v>8.4499999999999993</v>
      </c>
      <c r="N93" s="2">
        <v>1403</v>
      </c>
      <c r="O93" s="2">
        <v>651750</v>
      </c>
    </row>
    <row r="94" spans="1:19" x14ac:dyDescent="0.2">
      <c r="A94" s="3">
        <v>43306</v>
      </c>
      <c r="B94" s="2" t="s">
        <v>19</v>
      </c>
      <c r="C94" s="3">
        <v>43305</v>
      </c>
      <c r="D94" s="2">
        <v>1324</v>
      </c>
      <c r="E94" s="2">
        <v>1258</v>
      </c>
      <c r="F94" s="2">
        <v>1260</v>
      </c>
      <c r="G94" s="2" t="s">
        <v>23</v>
      </c>
      <c r="H94" s="2" t="s">
        <v>24</v>
      </c>
      <c r="I94" s="3">
        <v>43342</v>
      </c>
      <c r="J94" s="2">
        <v>35.75</v>
      </c>
      <c r="K94" s="2">
        <v>35.75</v>
      </c>
      <c r="L94" s="2">
        <v>20.100000000000001</v>
      </c>
      <c r="M94" s="2">
        <v>20.8</v>
      </c>
      <c r="N94" s="2">
        <v>47</v>
      </c>
      <c r="O94" s="2">
        <v>46500</v>
      </c>
      <c r="P94" s="2">
        <f t="shared" ref="P94" si="180">IFERROR(J94-J95,0)</f>
        <v>20.7</v>
      </c>
      <c r="Q94" s="2">
        <f t="shared" ref="Q94" si="181">IF(P94=0, 0, IFERROR(M94 - M95, 0))</f>
        <v>1.4499999999999993</v>
      </c>
      <c r="R94" s="2">
        <f t="shared" ref="R94" si="182">IF(P94=0, 0, IFERROR(J94 - M95, 0))</f>
        <v>16.399999999999999</v>
      </c>
      <c r="S94" s="2">
        <f t="shared" ref="S94" si="183">IF(P94=0, 0, IFERROR(M94 - J95, 0))</f>
        <v>5.75</v>
      </c>
    </row>
    <row r="95" spans="1:19" x14ac:dyDescent="0.2">
      <c r="A95" s="3">
        <v>43306</v>
      </c>
      <c r="B95" s="2" t="s">
        <v>22</v>
      </c>
      <c r="C95" s="3">
        <v>43307</v>
      </c>
      <c r="D95" s="2">
        <v>1305.95</v>
      </c>
      <c r="E95" s="2">
        <v>1258</v>
      </c>
      <c r="F95" s="2">
        <v>1260</v>
      </c>
      <c r="G95" s="2" t="s">
        <v>23</v>
      </c>
      <c r="H95" s="2" t="s">
        <v>24</v>
      </c>
      <c r="I95" s="3">
        <v>43342</v>
      </c>
      <c r="J95" s="2">
        <v>15.05</v>
      </c>
      <c r="K95" s="2">
        <v>24.05</v>
      </c>
      <c r="L95" s="2">
        <v>12.3</v>
      </c>
      <c r="M95" s="2">
        <v>19.350000000000001</v>
      </c>
      <c r="N95" s="2">
        <v>276</v>
      </c>
      <c r="O95" s="2">
        <v>149250</v>
      </c>
    </row>
    <row r="96" spans="1:19" x14ac:dyDescent="0.2">
      <c r="A96" s="3">
        <v>43248</v>
      </c>
      <c r="B96" s="2" t="s">
        <v>19</v>
      </c>
      <c r="C96" s="3">
        <v>43245</v>
      </c>
      <c r="D96" s="2">
        <v>1342</v>
      </c>
      <c r="E96" s="2">
        <v>1409</v>
      </c>
      <c r="F96" s="2">
        <v>1420</v>
      </c>
      <c r="G96" s="2" t="s">
        <v>20</v>
      </c>
      <c r="H96" s="2" t="s">
        <v>21</v>
      </c>
      <c r="I96" s="3">
        <v>43279</v>
      </c>
      <c r="K96" s="2" t="s">
        <v>25</v>
      </c>
      <c r="L96" s="2" t="s">
        <v>25</v>
      </c>
      <c r="M96" s="2">
        <v>14</v>
      </c>
      <c r="N96" s="2" t="s">
        <v>25</v>
      </c>
      <c r="O96" s="2">
        <v>5250</v>
      </c>
      <c r="P96" s="2">
        <f t="shared" ref="P96" si="184">IFERROR(J96-J97,0)</f>
        <v>-26.5</v>
      </c>
      <c r="Q96" s="2">
        <f t="shared" ref="Q96" si="185">IF(P96=0, 0, IFERROR(M96 - M97, 0))</f>
        <v>-7.6999999999999993</v>
      </c>
      <c r="R96" s="2">
        <f t="shared" ref="R96" si="186">IF(P96=0, 0, IFERROR(J96 - M97, 0))</f>
        <v>-21.7</v>
      </c>
      <c r="S96" s="2">
        <f t="shared" ref="S96" si="187">IF(P96=0, 0, IFERROR(M96 - J97, 0))</f>
        <v>-12.5</v>
      </c>
    </row>
    <row r="97" spans="1:21" x14ac:dyDescent="0.2">
      <c r="A97" s="3">
        <v>43248</v>
      </c>
      <c r="B97" s="2" t="s">
        <v>22</v>
      </c>
      <c r="C97" s="3">
        <v>43249</v>
      </c>
      <c r="D97" s="2">
        <v>1380.6</v>
      </c>
      <c r="E97" s="2">
        <v>1409</v>
      </c>
      <c r="F97" s="2">
        <v>1420</v>
      </c>
      <c r="G97" s="2" t="s">
        <v>20</v>
      </c>
      <c r="H97" s="2" t="s">
        <v>21</v>
      </c>
      <c r="I97" s="3">
        <v>43279</v>
      </c>
      <c r="J97" s="2">
        <v>26.5</v>
      </c>
      <c r="K97" s="2">
        <v>42.45</v>
      </c>
      <c r="L97" s="2">
        <v>20.65</v>
      </c>
      <c r="M97" s="2">
        <v>21.7</v>
      </c>
      <c r="N97" s="2">
        <v>501</v>
      </c>
      <c r="O97" s="2">
        <v>111750</v>
      </c>
    </row>
    <row r="98" spans="1:21" x14ac:dyDescent="0.2">
      <c r="A98" s="3">
        <v>43248</v>
      </c>
      <c r="B98" s="2" t="s">
        <v>19</v>
      </c>
      <c r="C98" s="3">
        <v>43245</v>
      </c>
      <c r="D98" s="2">
        <v>1342</v>
      </c>
      <c r="E98" s="2">
        <v>1275</v>
      </c>
      <c r="F98" s="2">
        <v>1280</v>
      </c>
      <c r="G98" s="2" t="s">
        <v>23</v>
      </c>
      <c r="H98" s="2" t="s">
        <v>24</v>
      </c>
      <c r="I98" s="3">
        <v>43279</v>
      </c>
      <c r="J98" s="2">
        <v>15</v>
      </c>
      <c r="K98" s="2">
        <v>15</v>
      </c>
      <c r="L98" s="2">
        <v>13</v>
      </c>
      <c r="M98" s="2">
        <v>13</v>
      </c>
      <c r="N98" s="2">
        <v>3</v>
      </c>
      <c r="O98" s="2">
        <v>15000</v>
      </c>
      <c r="P98" s="2">
        <f t="shared" ref="P98" si="188">IFERROR(J98-J99,0)</f>
        <v>10</v>
      </c>
      <c r="Q98" s="2">
        <f t="shared" ref="Q98" si="189">IF(P98=0, 0, IFERROR(M98 - M99, 0))</f>
        <v>7.35</v>
      </c>
      <c r="R98" s="2">
        <f t="shared" ref="R98" si="190">IF(P98=0, 0, IFERROR(J98 - M99, 0))</f>
        <v>9.35</v>
      </c>
      <c r="S98" s="2">
        <f t="shared" ref="S98" si="191">IF(P98=0, 0, IFERROR(M98 - J99, 0))</f>
        <v>8</v>
      </c>
    </row>
    <row r="99" spans="1:21" x14ac:dyDescent="0.2">
      <c r="A99" s="3">
        <v>43248</v>
      </c>
      <c r="B99" s="2" t="s">
        <v>22</v>
      </c>
      <c r="C99" s="3">
        <v>43249</v>
      </c>
      <c r="D99" s="2">
        <v>1380.6</v>
      </c>
      <c r="E99" s="2">
        <v>1275</v>
      </c>
      <c r="F99" s="2">
        <v>1280</v>
      </c>
      <c r="G99" s="2" t="s">
        <v>23</v>
      </c>
      <c r="H99" s="2" t="s">
        <v>24</v>
      </c>
      <c r="I99" s="3">
        <v>43279</v>
      </c>
      <c r="J99" s="2">
        <v>5</v>
      </c>
      <c r="K99" s="2">
        <v>5.65</v>
      </c>
      <c r="L99" s="2">
        <v>3.05</v>
      </c>
      <c r="M99" s="2">
        <v>5.65</v>
      </c>
      <c r="N99" s="2">
        <v>18</v>
      </c>
      <c r="O99" s="2">
        <v>18750</v>
      </c>
    </row>
    <row r="100" spans="1:21" x14ac:dyDescent="0.2">
      <c r="A100" s="3">
        <v>43131</v>
      </c>
      <c r="B100" s="2" t="s">
        <v>19</v>
      </c>
      <c r="C100" s="3">
        <v>43130</v>
      </c>
      <c r="D100" s="2">
        <v>1429.9</v>
      </c>
      <c r="E100" s="2">
        <v>1501</v>
      </c>
      <c r="F100" s="2">
        <v>1520</v>
      </c>
      <c r="G100" s="2" t="s">
        <v>20</v>
      </c>
      <c r="H100" s="2" t="s">
        <v>21</v>
      </c>
      <c r="I100" s="3">
        <v>43153</v>
      </c>
      <c r="J100" s="2">
        <v>16.45</v>
      </c>
      <c r="K100" s="2">
        <v>17</v>
      </c>
      <c r="L100" s="2">
        <v>13.1</v>
      </c>
      <c r="M100" s="2">
        <v>15.6</v>
      </c>
      <c r="N100" s="2">
        <v>76</v>
      </c>
      <c r="O100" s="2">
        <v>38250</v>
      </c>
      <c r="P100" s="2">
        <f t="shared" ref="P100" si="192">IFERROR(J100-J101,0)</f>
        <v>-1.9499999999999993</v>
      </c>
      <c r="Q100" s="2">
        <f t="shared" ref="Q100" si="193">IF(P100=0, 0, IFERROR(M100 - M101, 0))</f>
        <v>2.8499999999999996</v>
      </c>
      <c r="R100" s="2">
        <f t="shared" ref="R100" si="194">IF(P100=0, 0, IFERROR(J100 - M101, 0))</f>
        <v>3.6999999999999993</v>
      </c>
      <c r="S100" s="2">
        <f t="shared" ref="S100" si="195">IF(P100=0, 0, IFERROR(M100 - J101, 0))</f>
        <v>-2.7999999999999989</v>
      </c>
    </row>
    <row r="101" spans="1:21" x14ac:dyDescent="0.2">
      <c r="A101" s="3">
        <v>43131</v>
      </c>
      <c r="B101" s="2" t="s">
        <v>22</v>
      </c>
      <c r="C101" s="3">
        <v>43132</v>
      </c>
      <c r="D101" s="2">
        <v>1455.6</v>
      </c>
      <c r="E101" s="2">
        <v>1501</v>
      </c>
      <c r="F101" s="2">
        <v>1520</v>
      </c>
      <c r="G101" s="2" t="s">
        <v>20</v>
      </c>
      <c r="H101" s="2" t="s">
        <v>21</v>
      </c>
      <c r="I101" s="3">
        <v>43153</v>
      </c>
      <c r="J101" s="2">
        <v>18.399999999999999</v>
      </c>
      <c r="K101" s="2">
        <v>21.95</v>
      </c>
      <c r="L101" s="2">
        <v>7.7</v>
      </c>
      <c r="M101" s="2">
        <v>12.75</v>
      </c>
      <c r="N101" s="2">
        <v>1416</v>
      </c>
      <c r="O101" s="2">
        <v>165000</v>
      </c>
    </row>
    <row r="102" spans="1:21" x14ac:dyDescent="0.2">
      <c r="A102" s="3">
        <v>43131</v>
      </c>
      <c r="B102" s="2" t="s">
        <v>19</v>
      </c>
      <c r="C102" s="3">
        <v>43130</v>
      </c>
      <c r="D102" s="2">
        <v>1429.9</v>
      </c>
      <c r="E102" s="2">
        <v>1358</v>
      </c>
      <c r="F102" s="2">
        <v>1360</v>
      </c>
      <c r="G102" s="2" t="s">
        <v>23</v>
      </c>
      <c r="H102" s="2" t="s">
        <v>24</v>
      </c>
      <c r="I102" s="3">
        <v>43153</v>
      </c>
      <c r="J102" s="2">
        <v>21.35</v>
      </c>
      <c r="K102" s="2">
        <v>26</v>
      </c>
      <c r="L102" s="2">
        <v>14.7</v>
      </c>
      <c r="M102" s="2">
        <v>16.25</v>
      </c>
      <c r="N102" s="2">
        <v>136</v>
      </c>
      <c r="O102" s="2">
        <v>77250</v>
      </c>
      <c r="P102" s="2">
        <f t="shared" ref="P102" si="196">IFERROR(J102-J103,0)</f>
        <v>12.400000000000002</v>
      </c>
      <c r="Q102" s="2">
        <f t="shared" ref="Q102" si="197">IF(P102=0, 0, IFERROR(M102 - M103, 0))</f>
        <v>10.4</v>
      </c>
      <c r="R102" s="2">
        <f t="shared" ref="R102" si="198">IF(P102=0, 0, IFERROR(J102 - M103, 0))</f>
        <v>15.500000000000002</v>
      </c>
      <c r="S102" s="2">
        <f t="shared" ref="S102" si="199">IF(P102=0, 0, IFERROR(M102 - J103, 0))</f>
        <v>7.3000000000000007</v>
      </c>
    </row>
    <row r="103" spans="1:21" x14ac:dyDescent="0.2">
      <c r="A103" s="3">
        <v>43131</v>
      </c>
      <c r="B103" s="2" t="s">
        <v>22</v>
      </c>
      <c r="C103" s="3">
        <v>43132</v>
      </c>
      <c r="D103" s="2">
        <v>1455.6</v>
      </c>
      <c r="E103" s="2">
        <v>1358</v>
      </c>
      <c r="F103" s="2">
        <v>1360</v>
      </c>
      <c r="G103" s="2" t="s">
        <v>23</v>
      </c>
      <c r="H103" s="2" t="s">
        <v>24</v>
      </c>
      <c r="I103" s="3">
        <v>43153</v>
      </c>
      <c r="J103" s="2">
        <v>8.9499999999999993</v>
      </c>
      <c r="K103" s="2">
        <v>15.6</v>
      </c>
      <c r="L103" s="2">
        <v>5.3</v>
      </c>
      <c r="M103" s="2">
        <v>5.85</v>
      </c>
      <c r="N103" s="2">
        <v>748</v>
      </c>
      <c r="O103" s="2">
        <v>138000</v>
      </c>
    </row>
    <row r="104" spans="1:21" x14ac:dyDescent="0.2">
      <c r="A104" s="3">
        <v>43050</v>
      </c>
      <c r="B104" s="2" t="s">
        <v>19</v>
      </c>
      <c r="C104" s="3">
        <v>43049</v>
      </c>
      <c r="D104" s="2">
        <v>1264.95</v>
      </c>
      <c r="E104" s="2">
        <v>1328</v>
      </c>
      <c r="F104" s="2">
        <v>1340</v>
      </c>
      <c r="G104" s="2" t="s">
        <v>20</v>
      </c>
      <c r="H104" s="2" t="s">
        <v>21</v>
      </c>
      <c r="I104" s="3">
        <v>43069</v>
      </c>
      <c r="J104" s="2">
        <v>8.5</v>
      </c>
      <c r="K104" s="2">
        <v>19.399999999999999</v>
      </c>
      <c r="L104" s="2">
        <v>7.7</v>
      </c>
      <c r="M104" s="2">
        <v>13.9</v>
      </c>
      <c r="N104" s="2">
        <v>668</v>
      </c>
      <c r="O104" s="2">
        <v>173250</v>
      </c>
      <c r="P104" s="2">
        <f t="shared" ref="P104" si="200">IFERROR(J104-J105,0)</f>
        <v>2.95</v>
      </c>
      <c r="Q104" s="2">
        <f t="shared" ref="Q104" si="201">IF(P104=0, 0, IFERROR(M104 - M105, 0))</f>
        <v>8.8000000000000007</v>
      </c>
      <c r="R104" s="2">
        <f t="shared" ref="R104" si="202">IF(P104=0, 0, IFERROR(J104 - M105, 0))</f>
        <v>3.4000000000000004</v>
      </c>
      <c r="S104" s="2">
        <f t="shared" ref="S104" si="203">IF(P104=0, 0, IFERROR(M104 - J105, 0))</f>
        <v>8.3500000000000014</v>
      </c>
    </row>
    <row r="105" spans="1:21" x14ac:dyDescent="0.2">
      <c r="A105" s="3">
        <v>43050</v>
      </c>
      <c r="B105" s="2" t="s">
        <v>22</v>
      </c>
      <c r="C105" s="3">
        <v>43052</v>
      </c>
      <c r="D105" s="2">
        <v>1240.55</v>
      </c>
      <c r="E105" s="2">
        <v>1328</v>
      </c>
      <c r="F105" s="2">
        <v>1340</v>
      </c>
      <c r="G105" s="2" t="s">
        <v>20</v>
      </c>
      <c r="H105" s="2" t="s">
        <v>21</v>
      </c>
      <c r="I105" s="3">
        <v>43069</v>
      </c>
      <c r="J105" s="2">
        <v>5.55</v>
      </c>
      <c r="K105" s="2">
        <v>7.7</v>
      </c>
      <c r="L105" s="2">
        <v>2.95</v>
      </c>
      <c r="M105" s="2">
        <v>5.0999999999999996</v>
      </c>
      <c r="N105" s="2">
        <v>498</v>
      </c>
      <c r="O105" s="2">
        <v>194250</v>
      </c>
    </row>
    <row r="106" spans="1:21" x14ac:dyDescent="0.2">
      <c r="A106" s="3">
        <v>43050</v>
      </c>
      <c r="B106" s="2" t="s">
        <v>19</v>
      </c>
      <c r="C106" s="3">
        <v>43049</v>
      </c>
      <c r="D106" s="2">
        <v>1264.95</v>
      </c>
      <c r="E106" s="2">
        <v>1202</v>
      </c>
      <c r="F106" s="2">
        <v>1200</v>
      </c>
      <c r="G106" s="2" t="s">
        <v>23</v>
      </c>
      <c r="H106" s="2" t="s">
        <v>24</v>
      </c>
      <c r="I106" s="3">
        <v>43069</v>
      </c>
      <c r="J106" s="2">
        <v>26</v>
      </c>
      <c r="K106" s="2">
        <v>26</v>
      </c>
      <c r="L106" s="2">
        <v>11.4</v>
      </c>
      <c r="M106" s="2">
        <v>12.85</v>
      </c>
      <c r="N106" s="2">
        <v>897</v>
      </c>
      <c r="O106" s="2">
        <v>280500</v>
      </c>
      <c r="P106" s="2">
        <f t="shared" ref="P106" si="204">IFERROR(J106-J107,0)</f>
        <v>8.0500000000000007</v>
      </c>
      <c r="Q106" s="2">
        <f t="shared" ref="Q106" si="205">IF(P106=0, 0, IFERROR(M106 - M107, 0))</f>
        <v>0.40000000000000036</v>
      </c>
      <c r="R106" s="2">
        <f t="shared" ref="R106" si="206">IF(P106=0, 0, IFERROR(J106 - M107, 0))</f>
        <v>13.55</v>
      </c>
      <c r="S106" s="2">
        <f t="shared" ref="S106" si="207">IF(P106=0, 0, IFERROR(M106 - J107, 0))</f>
        <v>-5.0999999999999996</v>
      </c>
    </row>
    <row r="107" spans="1:21" x14ac:dyDescent="0.2">
      <c r="A107" s="3">
        <v>43050</v>
      </c>
      <c r="B107" s="2" t="s">
        <v>22</v>
      </c>
      <c r="C107" s="3">
        <v>43052</v>
      </c>
      <c r="D107" s="2">
        <v>1240.55</v>
      </c>
      <c r="E107" s="2">
        <v>1202</v>
      </c>
      <c r="F107" s="2">
        <v>1200</v>
      </c>
      <c r="G107" s="2" t="s">
        <v>23</v>
      </c>
      <c r="H107" s="2" t="s">
        <v>24</v>
      </c>
      <c r="I107" s="3">
        <v>43069</v>
      </c>
      <c r="J107" s="2">
        <v>17.95</v>
      </c>
      <c r="K107" s="2">
        <v>22</v>
      </c>
      <c r="L107" s="2">
        <v>9</v>
      </c>
      <c r="M107" s="2">
        <v>12.45</v>
      </c>
      <c r="N107" s="2">
        <v>1462</v>
      </c>
      <c r="O107" s="2">
        <v>204750</v>
      </c>
    </row>
    <row r="108" spans="1:21" x14ac:dyDescent="0.2">
      <c r="A108" s="3">
        <v>42944</v>
      </c>
      <c r="B108" s="2" t="s">
        <v>19</v>
      </c>
      <c r="C108" s="3">
        <v>42943</v>
      </c>
      <c r="D108" s="2">
        <v>1182.05</v>
      </c>
      <c r="E108" s="2">
        <v>1241</v>
      </c>
      <c r="F108" s="2">
        <v>1253.3499999999999</v>
      </c>
      <c r="G108" s="2" t="s">
        <v>20</v>
      </c>
      <c r="H108" s="2" t="s">
        <v>21</v>
      </c>
      <c r="I108" s="3">
        <v>42978</v>
      </c>
      <c r="K108" s="2" t="s">
        <v>25</v>
      </c>
      <c r="L108" s="2" t="s">
        <v>25</v>
      </c>
      <c r="M108" s="2">
        <v>91.3</v>
      </c>
      <c r="N108" s="2" t="s">
        <v>25</v>
      </c>
      <c r="O108" s="2" t="s">
        <v>25</v>
      </c>
      <c r="P108" s="2">
        <f t="shared" ref="P108" si="208">IFERROR(J108-J109,0)</f>
        <v>-12.75</v>
      </c>
      <c r="Q108" s="2">
        <f t="shared" ref="Q108" si="209">IF(P108=0, 0, IFERROR(M108 - M109, 0))</f>
        <v>81.3</v>
      </c>
      <c r="R108" s="2">
        <f t="shared" ref="R108" si="210">IF(P108=0, 0, IFERROR(J108 - M109, 0))</f>
        <v>-10</v>
      </c>
      <c r="S108" s="2">
        <f t="shared" ref="S108" si="211">IF(P108=0, 0, IFERROR(M108 - J109, 0))</f>
        <v>78.55</v>
      </c>
    </row>
    <row r="109" spans="1:21" x14ac:dyDescent="0.2">
      <c r="A109" s="3">
        <v>42944</v>
      </c>
      <c r="B109" s="2" t="s">
        <v>22</v>
      </c>
      <c r="C109" s="3">
        <v>42947</v>
      </c>
      <c r="D109" s="2">
        <v>1193.95</v>
      </c>
      <c r="E109" s="2">
        <v>1241</v>
      </c>
      <c r="F109" s="2">
        <v>1253.3499999999999</v>
      </c>
      <c r="G109" s="2" t="s">
        <v>20</v>
      </c>
      <c r="H109" s="2" t="s">
        <v>21</v>
      </c>
      <c r="I109" s="3">
        <v>42978</v>
      </c>
      <c r="J109" s="2">
        <v>12.75</v>
      </c>
      <c r="K109" s="2">
        <v>13.95</v>
      </c>
      <c r="L109" s="2">
        <v>6.75</v>
      </c>
      <c r="M109" s="2">
        <v>10</v>
      </c>
      <c r="N109" s="2">
        <v>28</v>
      </c>
      <c r="O109" s="2">
        <v>10500</v>
      </c>
      <c r="U109" s="4"/>
    </row>
    <row r="110" spans="1:21" x14ac:dyDescent="0.2">
      <c r="A110" s="3">
        <v>42944</v>
      </c>
      <c r="B110" s="2" t="s">
        <v>19</v>
      </c>
      <c r="C110" s="3">
        <v>42943</v>
      </c>
      <c r="D110" s="2">
        <v>1182.05</v>
      </c>
      <c r="E110" s="2">
        <v>1123</v>
      </c>
      <c r="F110" s="2">
        <v>1120</v>
      </c>
      <c r="G110" s="2" t="s">
        <v>23</v>
      </c>
      <c r="H110" s="2" t="s">
        <v>24</v>
      </c>
      <c r="I110" s="3">
        <v>42978</v>
      </c>
      <c r="J110" s="2">
        <v>11.35</v>
      </c>
      <c r="K110" s="2">
        <v>14.45</v>
      </c>
      <c r="L110" s="2">
        <v>11</v>
      </c>
      <c r="M110" s="2">
        <v>14.45</v>
      </c>
      <c r="N110" s="2">
        <v>26</v>
      </c>
      <c r="O110" s="2">
        <v>33750</v>
      </c>
      <c r="P110" s="2">
        <f t="shared" ref="P110" si="212">IFERROR(J110-J111,0)</f>
        <v>-0.45000000000000107</v>
      </c>
      <c r="Q110" s="2">
        <f t="shared" ref="Q110" si="213">IF(P110=0, 0, IFERROR(M110 - M111, 0))</f>
        <v>6.25</v>
      </c>
      <c r="R110" s="2">
        <f t="shared" ref="R110" si="214">IF(P110=0, 0, IFERROR(J110 - M111, 0))</f>
        <v>3.1500000000000004</v>
      </c>
      <c r="S110" s="2">
        <f t="shared" ref="S110" si="215">IF(P110=0, 0, IFERROR(M110 - J111, 0))</f>
        <v>2.6499999999999986</v>
      </c>
      <c r="U110" s="4"/>
    </row>
    <row r="111" spans="1:21" x14ac:dyDescent="0.2">
      <c r="A111" s="3">
        <v>42944</v>
      </c>
      <c r="B111" s="2" t="s">
        <v>22</v>
      </c>
      <c r="C111" s="3">
        <v>42947</v>
      </c>
      <c r="D111" s="2">
        <v>1193.95</v>
      </c>
      <c r="E111" s="2">
        <v>1123</v>
      </c>
      <c r="F111" s="2">
        <v>1120</v>
      </c>
      <c r="G111" s="2" t="s">
        <v>23</v>
      </c>
      <c r="H111" s="2" t="s">
        <v>24</v>
      </c>
      <c r="I111" s="3">
        <v>42978</v>
      </c>
      <c r="J111" s="2">
        <v>11.8</v>
      </c>
      <c r="K111" s="2">
        <v>13</v>
      </c>
      <c r="L111" s="2">
        <v>7.1</v>
      </c>
      <c r="M111" s="2">
        <v>8.1999999999999993</v>
      </c>
      <c r="N111" s="2">
        <v>827</v>
      </c>
      <c r="O111" s="2">
        <v>136500</v>
      </c>
      <c r="U111" s="4"/>
    </row>
    <row r="112" spans="1:21" x14ac:dyDescent="0.2">
      <c r="A112" s="3">
        <v>42884</v>
      </c>
      <c r="B112" s="2" t="s">
        <v>19</v>
      </c>
      <c r="C112" s="3">
        <v>42881</v>
      </c>
      <c r="D112" s="2">
        <v>1787.6</v>
      </c>
      <c r="E112" s="2">
        <v>1877</v>
      </c>
      <c r="F112" s="2">
        <v>1880</v>
      </c>
      <c r="G112" s="2" t="s">
        <v>20</v>
      </c>
      <c r="H112" s="2" t="s">
        <v>21</v>
      </c>
      <c r="I112" s="3">
        <v>42915</v>
      </c>
      <c r="J112" s="2">
        <v>20.8</v>
      </c>
      <c r="K112" s="2">
        <v>28.1</v>
      </c>
      <c r="L112" s="2">
        <v>18.399999999999999</v>
      </c>
      <c r="M112" s="2">
        <v>25.3</v>
      </c>
      <c r="N112" s="2">
        <v>52</v>
      </c>
      <c r="O112" s="2">
        <v>23500</v>
      </c>
      <c r="P112" s="2">
        <f t="shared" ref="P112" si="216">IFERROR(J112-J113,0)</f>
        <v>-14.150000000000002</v>
      </c>
      <c r="Q112" s="2">
        <f t="shared" ref="Q112" si="217">IF(P112=0, 0, IFERROR(M112 - M113, 0))</f>
        <v>12.75</v>
      </c>
      <c r="R112" s="2">
        <f t="shared" ref="R112" si="218">IF(P112=0, 0, IFERROR(J112 - M113, 0))</f>
        <v>8.25</v>
      </c>
      <c r="S112" s="2">
        <f t="shared" ref="S112" si="219">IF(P112=0, 0, IFERROR(M112 - J113, 0))</f>
        <v>-9.6500000000000021</v>
      </c>
      <c r="U112" s="4"/>
    </row>
    <row r="113" spans="1:19" x14ac:dyDescent="0.2">
      <c r="A113" s="3">
        <v>42884</v>
      </c>
      <c r="B113" s="2" t="s">
        <v>22</v>
      </c>
      <c r="C113" s="3">
        <v>42885</v>
      </c>
      <c r="D113" s="2">
        <v>1767.55</v>
      </c>
      <c r="E113" s="2">
        <v>1877</v>
      </c>
      <c r="F113" s="2">
        <v>1880</v>
      </c>
      <c r="G113" s="2" t="s">
        <v>20</v>
      </c>
      <c r="H113" s="2" t="s">
        <v>21</v>
      </c>
      <c r="I113" s="3">
        <v>42915</v>
      </c>
      <c r="J113" s="2">
        <v>34.950000000000003</v>
      </c>
      <c r="K113" s="2">
        <v>36.4</v>
      </c>
      <c r="L113" s="2">
        <v>11.15</v>
      </c>
      <c r="M113" s="2">
        <v>12.55</v>
      </c>
      <c r="N113" s="2">
        <v>272</v>
      </c>
      <c r="O113" s="2">
        <v>71500</v>
      </c>
    </row>
    <row r="114" spans="1:19" x14ac:dyDescent="0.2">
      <c r="A114" s="3">
        <v>42884</v>
      </c>
      <c r="B114" s="2" t="s">
        <v>19</v>
      </c>
      <c r="C114" s="3">
        <v>42881</v>
      </c>
      <c r="D114" s="2">
        <v>1787.6</v>
      </c>
      <c r="E114" s="2">
        <v>1698</v>
      </c>
      <c r="F114" s="2">
        <v>1700</v>
      </c>
      <c r="G114" s="2" t="s">
        <v>23</v>
      </c>
      <c r="H114" s="2" t="s">
        <v>24</v>
      </c>
      <c r="I114" s="3">
        <v>42915</v>
      </c>
      <c r="J114" s="2">
        <v>26.05</v>
      </c>
      <c r="K114" s="2">
        <v>30</v>
      </c>
      <c r="L114" s="2">
        <v>17.5</v>
      </c>
      <c r="M114" s="2">
        <v>20.9</v>
      </c>
      <c r="N114" s="2">
        <v>477</v>
      </c>
      <c r="O114" s="2">
        <v>122000</v>
      </c>
      <c r="P114" s="2">
        <f t="shared" ref="P114" si="220">IFERROR(J114-J115,0)</f>
        <v>9.0500000000000007</v>
      </c>
      <c r="Q114" s="2">
        <f t="shared" ref="Q114" si="221">IF(P114=0, 0, IFERROR(M114 - M115, 0))</f>
        <v>-1.1500000000000021</v>
      </c>
      <c r="R114" s="2">
        <f t="shared" ref="R114" si="222">IF(P114=0, 0, IFERROR(J114 - M115, 0))</f>
        <v>4</v>
      </c>
      <c r="S114" s="2">
        <f t="shared" ref="S114" si="223">IF(P114=0, 0, IFERROR(M114 - J115, 0))</f>
        <v>3.8999999999999986</v>
      </c>
    </row>
    <row r="115" spans="1:19" x14ac:dyDescent="0.2">
      <c r="A115" s="3">
        <v>42884</v>
      </c>
      <c r="B115" s="2" t="s">
        <v>22</v>
      </c>
      <c r="C115" s="3">
        <v>42885</v>
      </c>
      <c r="D115" s="2">
        <v>1767.55</v>
      </c>
      <c r="E115" s="2">
        <v>1698</v>
      </c>
      <c r="F115" s="2">
        <v>1700</v>
      </c>
      <c r="G115" s="2" t="s">
        <v>23</v>
      </c>
      <c r="H115" s="2" t="s">
        <v>24</v>
      </c>
      <c r="I115" s="3">
        <v>42915</v>
      </c>
      <c r="J115" s="2">
        <v>17</v>
      </c>
      <c r="K115" s="2">
        <v>26.25</v>
      </c>
      <c r="L115" s="2">
        <v>10</v>
      </c>
      <c r="M115" s="2">
        <v>22.05</v>
      </c>
      <c r="N115" s="2">
        <v>1392</v>
      </c>
      <c r="O115" s="2">
        <v>227500</v>
      </c>
    </row>
    <row r="116" spans="1:19" x14ac:dyDescent="0.2">
      <c r="A116" s="3">
        <v>42763</v>
      </c>
      <c r="B116" s="2" t="s">
        <v>19</v>
      </c>
      <c r="C116" s="3">
        <v>42762</v>
      </c>
      <c r="D116" s="2">
        <v>1439.9</v>
      </c>
      <c r="E116" s="2">
        <v>1512</v>
      </c>
      <c r="F116" s="2">
        <v>1520</v>
      </c>
      <c r="G116" s="2" t="s">
        <v>20</v>
      </c>
      <c r="H116" s="2" t="s">
        <v>21</v>
      </c>
      <c r="I116" s="3">
        <v>42789</v>
      </c>
      <c r="J116" s="2">
        <v>22</v>
      </c>
      <c r="K116" s="2">
        <v>27.35</v>
      </c>
      <c r="L116" s="2">
        <v>18.100000000000001</v>
      </c>
      <c r="M116" s="2">
        <v>20.45</v>
      </c>
      <c r="N116" s="2">
        <v>231</v>
      </c>
      <c r="O116" s="2">
        <v>50500</v>
      </c>
      <c r="P116" s="2">
        <f t="shared" ref="P116" si="224">IFERROR(J116-J117,0)</f>
        <v>2.6499999999999986</v>
      </c>
      <c r="Q116" s="2">
        <f t="shared" ref="Q116" si="225">IF(P116=0, 0, IFERROR(M116 - M117, 0))</f>
        <v>5.25</v>
      </c>
      <c r="R116" s="2">
        <f t="shared" ref="R116" si="226">IF(P116=0, 0, IFERROR(J116 - M117, 0))</f>
        <v>6.8000000000000007</v>
      </c>
      <c r="S116" s="2">
        <f t="shared" ref="S116" si="227">IF(P116=0, 0, IFERROR(M116 - J117, 0))</f>
        <v>1.0999999999999979</v>
      </c>
    </row>
    <row r="117" spans="1:19" x14ac:dyDescent="0.2">
      <c r="A117" s="3">
        <v>42763</v>
      </c>
      <c r="B117" s="2" t="s">
        <v>22</v>
      </c>
      <c r="C117" s="3">
        <v>42765</v>
      </c>
      <c r="D117" s="2">
        <v>1442.8</v>
      </c>
      <c r="E117" s="2">
        <v>1512</v>
      </c>
      <c r="F117" s="2">
        <v>1520</v>
      </c>
      <c r="G117" s="2" t="s">
        <v>20</v>
      </c>
      <c r="H117" s="2" t="s">
        <v>21</v>
      </c>
      <c r="I117" s="3">
        <v>42789</v>
      </c>
      <c r="J117" s="2">
        <v>19.350000000000001</v>
      </c>
      <c r="K117" s="2">
        <v>22.5</v>
      </c>
      <c r="L117" s="2">
        <v>14.15</v>
      </c>
      <c r="M117" s="2">
        <v>15.2</v>
      </c>
      <c r="N117" s="2">
        <v>291</v>
      </c>
      <c r="O117" s="2">
        <v>74500</v>
      </c>
    </row>
    <row r="118" spans="1:19" x14ac:dyDescent="0.2">
      <c r="A118" s="3">
        <v>42763</v>
      </c>
      <c r="B118" s="2" t="s">
        <v>19</v>
      </c>
      <c r="C118" s="3">
        <v>42762</v>
      </c>
      <c r="D118" s="2">
        <v>1439.9</v>
      </c>
      <c r="E118" s="2">
        <v>1368</v>
      </c>
      <c r="F118" s="2">
        <v>1360</v>
      </c>
      <c r="G118" s="2" t="s">
        <v>23</v>
      </c>
      <c r="H118" s="2" t="s">
        <v>24</v>
      </c>
      <c r="I118" s="3">
        <v>42789</v>
      </c>
      <c r="J118" s="2">
        <v>11</v>
      </c>
      <c r="K118" s="2">
        <v>15.5</v>
      </c>
      <c r="L118" s="2">
        <v>8.5</v>
      </c>
      <c r="M118" s="2">
        <v>14.9</v>
      </c>
      <c r="N118" s="2">
        <v>318</v>
      </c>
      <c r="O118" s="2">
        <v>103000</v>
      </c>
      <c r="P118" s="2">
        <f t="shared" ref="P118" si="228">IFERROR(J118-J119,0)</f>
        <v>1.3000000000000007</v>
      </c>
      <c r="Q118" s="2">
        <f t="shared" ref="Q118" si="229">IF(P118=0, 0, IFERROR(M118 - M119, 0))</f>
        <v>5.65</v>
      </c>
      <c r="R118" s="2">
        <f t="shared" ref="R118" si="230">IF(P118=0, 0, IFERROR(J118 - M119, 0))</f>
        <v>1.75</v>
      </c>
      <c r="S118" s="2">
        <f t="shared" ref="S118" si="231">IF(P118=0, 0, IFERROR(M118 - J119, 0))</f>
        <v>5.2000000000000011</v>
      </c>
    </row>
    <row r="119" spans="1:19" x14ac:dyDescent="0.2">
      <c r="A119" s="3">
        <v>42763</v>
      </c>
      <c r="B119" s="2" t="s">
        <v>22</v>
      </c>
      <c r="C119" s="3">
        <v>42765</v>
      </c>
      <c r="D119" s="2">
        <v>1442.8</v>
      </c>
      <c r="E119" s="2">
        <v>1368</v>
      </c>
      <c r="F119" s="2">
        <v>1360</v>
      </c>
      <c r="G119" s="2" t="s">
        <v>23</v>
      </c>
      <c r="H119" s="2" t="s">
        <v>24</v>
      </c>
      <c r="I119" s="3">
        <v>42789</v>
      </c>
      <c r="J119" s="2">
        <v>9.6999999999999993</v>
      </c>
      <c r="K119" s="2">
        <v>12.6</v>
      </c>
      <c r="L119" s="2">
        <v>7.4</v>
      </c>
      <c r="M119" s="2">
        <v>9.25</v>
      </c>
      <c r="N119" s="2">
        <v>205</v>
      </c>
      <c r="O119" s="2">
        <v>90000</v>
      </c>
    </row>
    <row r="120" spans="1:19" x14ac:dyDescent="0.2">
      <c r="A120" s="3">
        <v>42696</v>
      </c>
      <c r="B120" s="2" t="s">
        <v>19</v>
      </c>
      <c r="C120" s="3">
        <v>42695</v>
      </c>
      <c r="D120" s="2">
        <v>1347.9</v>
      </c>
      <c r="E120" s="2">
        <v>1415</v>
      </c>
      <c r="F120" s="2">
        <v>1420</v>
      </c>
      <c r="G120" s="2" t="s">
        <v>20</v>
      </c>
      <c r="H120" s="2" t="s">
        <v>21</v>
      </c>
      <c r="I120" s="3">
        <v>42733</v>
      </c>
      <c r="J120" s="2">
        <v>30.95</v>
      </c>
      <c r="K120" s="2">
        <v>30.95</v>
      </c>
      <c r="L120" s="2">
        <v>25.9</v>
      </c>
      <c r="M120" s="2">
        <v>29.1</v>
      </c>
      <c r="N120" s="2">
        <v>10</v>
      </c>
      <c r="O120" s="2">
        <v>6500</v>
      </c>
      <c r="P120" s="2">
        <f t="shared" ref="P120" si="232">IFERROR(J120-J121,0)</f>
        <v>3.9499999999999993</v>
      </c>
      <c r="Q120" s="2">
        <f t="shared" ref="Q120" si="233">IF(P120=0, 0, IFERROR(M120 - M121, 0))</f>
        <v>6.25</v>
      </c>
      <c r="R120" s="2">
        <f t="shared" ref="R120" si="234">IF(P120=0, 0, IFERROR(J120 - M121, 0))</f>
        <v>8.0999999999999979</v>
      </c>
      <c r="S120" s="2">
        <f t="shared" ref="S120" si="235">IF(P120=0, 0, IFERROR(M120 - J121, 0))</f>
        <v>2.1000000000000014</v>
      </c>
    </row>
    <row r="121" spans="1:19" x14ac:dyDescent="0.2">
      <c r="A121" s="3">
        <v>42696</v>
      </c>
      <c r="B121" s="2" t="s">
        <v>22</v>
      </c>
      <c r="C121" s="3">
        <v>42697</v>
      </c>
      <c r="D121" s="2">
        <v>1357.25</v>
      </c>
      <c r="E121" s="2">
        <v>1415</v>
      </c>
      <c r="F121" s="2">
        <v>1420</v>
      </c>
      <c r="G121" s="2" t="s">
        <v>20</v>
      </c>
      <c r="H121" s="2" t="s">
        <v>21</v>
      </c>
      <c r="I121" s="3">
        <v>42733</v>
      </c>
      <c r="J121" s="2">
        <v>27</v>
      </c>
      <c r="K121" s="2">
        <v>33.35</v>
      </c>
      <c r="L121" s="2">
        <v>20.85</v>
      </c>
      <c r="M121" s="2">
        <v>22.85</v>
      </c>
      <c r="N121" s="2">
        <v>76</v>
      </c>
      <c r="O121" s="2">
        <v>18000</v>
      </c>
    </row>
    <row r="122" spans="1:19" x14ac:dyDescent="0.2">
      <c r="A122" s="3">
        <v>42696</v>
      </c>
      <c r="B122" s="2" t="s">
        <v>19</v>
      </c>
      <c r="C122" s="3">
        <v>42695</v>
      </c>
      <c r="D122" s="2">
        <v>1347.9</v>
      </c>
      <c r="E122" s="2">
        <v>1281</v>
      </c>
      <c r="F122" s="2">
        <v>1280</v>
      </c>
      <c r="G122" s="2" t="s">
        <v>23</v>
      </c>
      <c r="H122" s="2" t="s">
        <v>24</v>
      </c>
      <c r="I122" s="3">
        <v>42733</v>
      </c>
      <c r="K122" s="2" t="s">
        <v>25</v>
      </c>
      <c r="L122" s="2" t="s">
        <v>25</v>
      </c>
      <c r="M122" s="2">
        <v>16.05</v>
      </c>
      <c r="N122" s="2" t="s">
        <v>25</v>
      </c>
      <c r="O122" s="2" t="s">
        <v>25</v>
      </c>
      <c r="P122" s="2">
        <f t="shared" ref="P122" si="236">IFERROR(J122-J123,0)</f>
        <v>-15.95</v>
      </c>
      <c r="Q122" s="2">
        <f t="shared" ref="Q122" si="237">IF(P122=0, 0, IFERROR(M122 - M123, 0))</f>
        <v>-0.34999999999999787</v>
      </c>
      <c r="R122" s="2">
        <f t="shared" ref="R122" si="238">IF(P122=0, 0, IFERROR(J122 - M123, 0))</f>
        <v>-16.399999999999999</v>
      </c>
      <c r="S122" s="2">
        <f t="shared" ref="S122" si="239">IF(P122=0, 0, IFERROR(M122 - J123, 0))</f>
        <v>0.10000000000000142</v>
      </c>
    </row>
    <row r="123" spans="1:19" x14ac:dyDescent="0.2">
      <c r="A123" s="3">
        <v>42696</v>
      </c>
      <c r="B123" s="2" t="s">
        <v>22</v>
      </c>
      <c r="C123" s="3">
        <v>42697</v>
      </c>
      <c r="D123" s="2">
        <v>1357.25</v>
      </c>
      <c r="E123" s="2">
        <v>1281</v>
      </c>
      <c r="F123" s="2">
        <v>1280</v>
      </c>
      <c r="G123" s="2" t="s">
        <v>23</v>
      </c>
      <c r="H123" s="2" t="s">
        <v>24</v>
      </c>
      <c r="I123" s="3">
        <v>42733</v>
      </c>
      <c r="J123" s="2">
        <v>15.95</v>
      </c>
      <c r="K123" s="2">
        <v>17.2</v>
      </c>
      <c r="L123" s="2">
        <v>15</v>
      </c>
      <c r="M123" s="2">
        <v>16.399999999999999</v>
      </c>
      <c r="N123" s="2">
        <v>5</v>
      </c>
      <c r="O123" s="2">
        <v>2000</v>
      </c>
    </row>
    <row r="124" spans="1:19" x14ac:dyDescent="0.2">
      <c r="A124" s="3">
        <v>42580</v>
      </c>
      <c r="B124" s="2" t="s">
        <v>19</v>
      </c>
      <c r="C124" s="3">
        <v>42579</v>
      </c>
      <c r="D124" s="2">
        <v>1577.25</v>
      </c>
      <c r="E124" s="2">
        <v>1656</v>
      </c>
      <c r="F124" s="2">
        <v>1700</v>
      </c>
      <c r="G124" s="2" t="s">
        <v>20</v>
      </c>
      <c r="H124" s="2" t="s">
        <v>21</v>
      </c>
      <c r="I124" s="3">
        <v>42607</v>
      </c>
      <c r="J124" s="2">
        <v>22</v>
      </c>
      <c r="K124" s="2">
        <v>22.05</v>
      </c>
      <c r="L124" s="2">
        <v>15.4</v>
      </c>
      <c r="M124" s="2">
        <v>18.45</v>
      </c>
      <c r="N124" s="2">
        <v>377</v>
      </c>
      <c r="O124" s="2">
        <v>154000</v>
      </c>
      <c r="P124" s="2">
        <f t="shared" ref="P124" si="240">IFERROR(J124-J125,0)</f>
        <v>11</v>
      </c>
      <c r="Q124" s="2">
        <f t="shared" ref="Q124" si="241">IF(P124=0, 0, IFERROR(M124 - M125, 0))</f>
        <v>14.1</v>
      </c>
      <c r="R124" s="2">
        <f t="shared" ref="R124" si="242">IF(P124=0, 0, IFERROR(J124 - M125, 0))</f>
        <v>17.649999999999999</v>
      </c>
      <c r="S124" s="2">
        <f t="shared" ref="S124" si="243">IF(P124=0, 0, IFERROR(M124 - J125, 0))</f>
        <v>7.4499999999999993</v>
      </c>
    </row>
    <row r="125" spans="1:19" x14ac:dyDescent="0.2">
      <c r="A125" s="3">
        <v>42580</v>
      </c>
      <c r="B125" s="2" t="s">
        <v>22</v>
      </c>
      <c r="C125" s="3">
        <v>42583</v>
      </c>
      <c r="D125" s="2">
        <v>1493.7</v>
      </c>
      <c r="E125" s="2">
        <v>1656</v>
      </c>
      <c r="F125" s="2">
        <v>1700</v>
      </c>
      <c r="G125" s="2" t="s">
        <v>20</v>
      </c>
      <c r="H125" s="2" t="s">
        <v>21</v>
      </c>
      <c r="I125" s="3">
        <v>42607</v>
      </c>
      <c r="J125" s="2">
        <v>11</v>
      </c>
      <c r="K125" s="2">
        <v>13</v>
      </c>
      <c r="L125" s="2">
        <v>3.9</v>
      </c>
      <c r="M125" s="2">
        <v>4.3499999999999996</v>
      </c>
      <c r="N125" s="2">
        <v>2841</v>
      </c>
      <c r="O125" s="2">
        <v>588500</v>
      </c>
    </row>
    <row r="126" spans="1:19" x14ac:dyDescent="0.2">
      <c r="A126" s="3">
        <v>42580</v>
      </c>
      <c r="B126" s="2" t="s">
        <v>19</v>
      </c>
      <c r="C126" s="3">
        <v>42579</v>
      </c>
      <c r="D126" s="2">
        <v>1577.25</v>
      </c>
      <c r="E126" s="2">
        <v>1498</v>
      </c>
      <c r="F126" s="2">
        <v>1500</v>
      </c>
      <c r="G126" s="2" t="s">
        <v>23</v>
      </c>
      <c r="H126" s="2" t="s">
        <v>24</v>
      </c>
      <c r="I126" s="3">
        <v>42607</v>
      </c>
      <c r="J126" s="2">
        <v>25.25</v>
      </c>
      <c r="K126" s="2">
        <v>36.5</v>
      </c>
      <c r="L126" s="2">
        <v>24.15</v>
      </c>
      <c r="M126" s="2">
        <v>31.55</v>
      </c>
      <c r="N126" s="2">
        <v>609</v>
      </c>
      <c r="O126" s="2">
        <v>298000</v>
      </c>
      <c r="P126" s="2">
        <f t="shared" ref="P126" si="244">IFERROR(J126-J127,0)</f>
        <v>0.10000000000000142</v>
      </c>
      <c r="Q126" s="2">
        <f t="shared" ref="Q126" si="245">IF(P126=0, 0, IFERROR(M126 - M127, 0))</f>
        <v>-19.499999999999996</v>
      </c>
      <c r="R126" s="2">
        <f t="shared" ref="R126" si="246">IF(P126=0, 0, IFERROR(J126 - M127, 0))</f>
        <v>-25.799999999999997</v>
      </c>
      <c r="S126" s="2">
        <f t="shared" ref="S126" si="247">IF(P126=0, 0, IFERROR(M126 - J127, 0))</f>
        <v>6.4000000000000021</v>
      </c>
    </row>
    <row r="127" spans="1:19" x14ac:dyDescent="0.2">
      <c r="A127" s="3">
        <v>42580</v>
      </c>
      <c r="B127" s="2" t="s">
        <v>22</v>
      </c>
      <c r="C127" s="3">
        <v>42583</v>
      </c>
      <c r="D127" s="2">
        <v>1493.7</v>
      </c>
      <c r="E127" s="2">
        <v>1498</v>
      </c>
      <c r="F127" s="2">
        <v>1500</v>
      </c>
      <c r="G127" s="2" t="s">
        <v>23</v>
      </c>
      <c r="H127" s="2" t="s">
        <v>24</v>
      </c>
      <c r="I127" s="3">
        <v>42607</v>
      </c>
      <c r="J127" s="2">
        <v>25.15</v>
      </c>
      <c r="K127" s="2">
        <v>54.5</v>
      </c>
      <c r="L127" s="2">
        <v>19.05</v>
      </c>
      <c r="M127" s="2">
        <v>51.05</v>
      </c>
      <c r="N127" s="2">
        <v>5501</v>
      </c>
      <c r="O127" s="2">
        <v>644000</v>
      </c>
    </row>
    <row r="128" spans="1:19" x14ac:dyDescent="0.2">
      <c r="A128" s="3">
        <v>42398</v>
      </c>
      <c r="B128" s="2" t="s">
        <v>19</v>
      </c>
      <c r="C128" s="3">
        <v>42397</v>
      </c>
      <c r="D128" s="2">
        <v>1074.5</v>
      </c>
      <c r="E128" s="2">
        <v>1128</v>
      </c>
      <c r="F128" s="2">
        <v>1140</v>
      </c>
      <c r="G128" s="2" t="s">
        <v>20</v>
      </c>
      <c r="H128" s="2" t="s">
        <v>21</v>
      </c>
      <c r="I128" s="3">
        <v>42425</v>
      </c>
      <c r="J128" s="2">
        <v>30.15</v>
      </c>
      <c r="K128" s="2">
        <v>30.15</v>
      </c>
      <c r="L128" s="2">
        <v>19</v>
      </c>
      <c r="M128" s="2">
        <v>20.55</v>
      </c>
      <c r="N128" s="2">
        <v>224</v>
      </c>
      <c r="O128" s="2">
        <v>51900</v>
      </c>
      <c r="P128" s="2">
        <f t="shared" ref="P128" si="248">IFERROR(J128-J129,0)</f>
        <v>0.14999999999999858</v>
      </c>
      <c r="Q128" s="2">
        <f t="shared" ref="Q128" si="249">IF(P128=0, 0, IFERROR(M128 - M129, 0))</f>
        <v>-11.099999999999998</v>
      </c>
      <c r="R128" s="2">
        <f t="shared" ref="R128" si="250">IF(P128=0, 0, IFERROR(J128 - M129, 0))</f>
        <v>-1.5</v>
      </c>
      <c r="S128" s="2">
        <f t="shared" ref="S128" si="251">IF(P128=0, 0, IFERROR(M128 - J129, 0))</f>
        <v>-9.4499999999999993</v>
      </c>
    </row>
    <row r="129" spans="1:19" x14ac:dyDescent="0.2">
      <c r="A129" s="3">
        <v>42398</v>
      </c>
      <c r="B129" s="2" t="s">
        <v>22</v>
      </c>
      <c r="C129" s="3">
        <v>42401</v>
      </c>
      <c r="D129" s="2">
        <v>1122.05</v>
      </c>
      <c r="E129" s="2">
        <v>1128</v>
      </c>
      <c r="F129" s="2">
        <v>1140</v>
      </c>
      <c r="G129" s="2" t="s">
        <v>20</v>
      </c>
      <c r="H129" s="2" t="s">
        <v>21</v>
      </c>
      <c r="I129" s="3">
        <v>42425</v>
      </c>
      <c r="J129" s="2">
        <v>30</v>
      </c>
      <c r="K129" s="2">
        <v>49.8</v>
      </c>
      <c r="L129" s="2">
        <v>27</v>
      </c>
      <c r="M129" s="2">
        <v>31.65</v>
      </c>
      <c r="N129" s="2">
        <v>1971</v>
      </c>
      <c r="O129" s="2">
        <v>134100</v>
      </c>
    </row>
    <row r="130" spans="1:19" x14ac:dyDescent="0.2">
      <c r="A130" s="3">
        <v>42398</v>
      </c>
      <c r="B130" s="2" t="s">
        <v>19</v>
      </c>
      <c r="C130" s="3">
        <v>42397</v>
      </c>
      <c r="D130" s="2">
        <v>1074.5</v>
      </c>
      <c r="E130" s="2">
        <v>1021</v>
      </c>
      <c r="F130" s="2">
        <v>1020</v>
      </c>
      <c r="G130" s="2" t="s">
        <v>23</v>
      </c>
      <c r="H130" s="2" t="s">
        <v>24</v>
      </c>
      <c r="I130" s="3">
        <v>42425</v>
      </c>
      <c r="J130" s="2">
        <v>20</v>
      </c>
      <c r="K130" s="2">
        <v>25.05</v>
      </c>
      <c r="L130" s="2">
        <v>19</v>
      </c>
      <c r="M130" s="2">
        <v>21.2</v>
      </c>
      <c r="N130" s="2">
        <v>6</v>
      </c>
      <c r="O130" s="2">
        <v>1500</v>
      </c>
      <c r="P130" s="2">
        <f t="shared" ref="P130" si="252">IFERROR(J130-J131,0)</f>
        <v>13.9</v>
      </c>
      <c r="Q130" s="2">
        <f t="shared" ref="Q130" si="253">IF(P130=0, 0, IFERROR(M130 - M131, 0))</f>
        <v>13.5</v>
      </c>
      <c r="R130" s="2">
        <f t="shared" ref="R130" si="254">IF(P130=0, 0, IFERROR(J130 - M131, 0))</f>
        <v>12.3</v>
      </c>
      <c r="S130" s="2">
        <f t="shared" ref="S130" si="255">IF(P130=0, 0, IFERROR(M130 - J131, 0))</f>
        <v>15.1</v>
      </c>
    </row>
    <row r="131" spans="1:19" x14ac:dyDescent="0.2">
      <c r="A131" s="3">
        <v>42398</v>
      </c>
      <c r="B131" s="2" t="s">
        <v>22</v>
      </c>
      <c r="C131" s="3">
        <v>42401</v>
      </c>
      <c r="D131" s="2">
        <v>1122.05</v>
      </c>
      <c r="E131" s="2">
        <v>1021</v>
      </c>
      <c r="F131" s="2">
        <v>1020</v>
      </c>
      <c r="G131" s="2" t="s">
        <v>23</v>
      </c>
      <c r="H131" s="2" t="s">
        <v>24</v>
      </c>
      <c r="I131" s="3">
        <v>42425</v>
      </c>
      <c r="J131" s="2">
        <v>6.1</v>
      </c>
      <c r="K131" s="2">
        <v>9.6</v>
      </c>
      <c r="L131" s="2">
        <v>4.75</v>
      </c>
      <c r="M131" s="2">
        <v>7.7</v>
      </c>
      <c r="N131" s="2">
        <v>329</v>
      </c>
      <c r="O131" s="2">
        <v>39000</v>
      </c>
    </row>
    <row r="132" spans="1:19" x14ac:dyDescent="0.2">
      <c r="A132" s="3">
        <v>42307</v>
      </c>
      <c r="B132" s="2" t="s">
        <v>19</v>
      </c>
      <c r="C132" s="3">
        <v>42306</v>
      </c>
      <c r="D132" s="2">
        <v>1470.75</v>
      </c>
      <c r="E132" s="2">
        <v>1544</v>
      </c>
      <c r="F132" s="2">
        <v>1550</v>
      </c>
      <c r="G132" s="2" t="s">
        <v>20</v>
      </c>
      <c r="H132" s="2" t="s">
        <v>21</v>
      </c>
      <c r="I132" s="3">
        <v>42334</v>
      </c>
      <c r="J132" s="2">
        <v>31.7</v>
      </c>
      <c r="K132" s="2">
        <v>32</v>
      </c>
      <c r="L132" s="2">
        <v>23.4</v>
      </c>
      <c r="M132" s="2">
        <v>25.25</v>
      </c>
      <c r="N132" s="2">
        <v>402</v>
      </c>
      <c r="O132" s="2">
        <v>128700</v>
      </c>
      <c r="P132" s="2">
        <f t="shared" ref="P132" si="256">IFERROR(J132-J133,0)</f>
        <v>23.2</v>
      </c>
      <c r="Q132" s="2">
        <f t="shared" ref="Q132" si="257">IF(P132=0, 0, IFERROR(M132 - M133, 0))</f>
        <v>19.2</v>
      </c>
      <c r="R132" s="2">
        <f t="shared" ref="R132" si="258">IF(P132=0, 0, IFERROR(J132 - M133, 0))</f>
        <v>25.65</v>
      </c>
      <c r="S132" s="2">
        <f t="shared" ref="S132" si="259">IF(P132=0, 0, IFERROR(M132 - J133, 0))</f>
        <v>16.75</v>
      </c>
    </row>
    <row r="133" spans="1:19" x14ac:dyDescent="0.2">
      <c r="A133" s="3">
        <v>42307</v>
      </c>
      <c r="B133" s="2" t="s">
        <v>22</v>
      </c>
      <c r="C133" s="3">
        <v>42310</v>
      </c>
      <c r="D133" s="2">
        <v>1388.65</v>
      </c>
      <c r="E133" s="2">
        <v>1544</v>
      </c>
      <c r="F133" s="2">
        <v>1550</v>
      </c>
      <c r="G133" s="2" t="s">
        <v>20</v>
      </c>
      <c r="H133" s="2" t="s">
        <v>21</v>
      </c>
      <c r="I133" s="3">
        <v>42334</v>
      </c>
      <c r="J133" s="2">
        <v>8.5</v>
      </c>
      <c r="K133" s="2">
        <v>8.5</v>
      </c>
      <c r="L133" s="2">
        <v>5.0999999999999996</v>
      </c>
      <c r="M133" s="2">
        <v>6.05</v>
      </c>
      <c r="N133" s="2">
        <v>1311</v>
      </c>
      <c r="O133" s="2">
        <v>449400</v>
      </c>
    </row>
    <row r="134" spans="1:19" x14ac:dyDescent="0.2">
      <c r="A134" s="3">
        <v>42307</v>
      </c>
      <c r="B134" s="2" t="s">
        <v>19</v>
      </c>
      <c r="C134" s="3">
        <v>42306</v>
      </c>
      <c r="D134" s="2">
        <v>1470.75</v>
      </c>
      <c r="E134" s="2">
        <v>1397</v>
      </c>
      <c r="F134" s="2">
        <v>1400</v>
      </c>
      <c r="G134" s="2" t="s">
        <v>23</v>
      </c>
      <c r="H134" s="2" t="s">
        <v>24</v>
      </c>
      <c r="I134" s="3">
        <v>42334</v>
      </c>
      <c r="J134" s="2">
        <v>17.05</v>
      </c>
      <c r="K134" s="2">
        <v>22</v>
      </c>
      <c r="L134" s="2">
        <v>16.850000000000001</v>
      </c>
      <c r="M134" s="2">
        <v>20.399999999999999</v>
      </c>
      <c r="N134" s="2">
        <v>267</v>
      </c>
      <c r="O134" s="2">
        <v>105300</v>
      </c>
      <c r="P134" s="2">
        <f t="shared" ref="P134" si="260">IFERROR(J134-J135,0)</f>
        <v>-27.900000000000002</v>
      </c>
      <c r="Q134" s="2">
        <f t="shared" ref="Q134" si="261">IF(P134=0, 0, IFERROR(M134 - M135, 0))</f>
        <v>-24.5</v>
      </c>
      <c r="R134" s="2">
        <f t="shared" ref="R134" si="262">IF(P134=0, 0, IFERROR(J134 - M135, 0))</f>
        <v>-27.849999999999998</v>
      </c>
      <c r="S134" s="2">
        <f t="shared" ref="S134" si="263">IF(P134=0, 0, IFERROR(M134 - J135, 0))</f>
        <v>-24.550000000000004</v>
      </c>
    </row>
    <row r="135" spans="1:19" x14ac:dyDescent="0.2">
      <c r="A135" s="3">
        <v>42307</v>
      </c>
      <c r="B135" s="2" t="s">
        <v>22</v>
      </c>
      <c r="C135" s="3">
        <v>42310</v>
      </c>
      <c r="D135" s="2">
        <v>1388.65</v>
      </c>
      <c r="E135" s="2">
        <v>1397</v>
      </c>
      <c r="F135" s="2">
        <v>1400</v>
      </c>
      <c r="G135" s="2" t="s">
        <v>23</v>
      </c>
      <c r="H135" s="2" t="s">
        <v>24</v>
      </c>
      <c r="I135" s="3">
        <v>42334</v>
      </c>
      <c r="J135" s="2">
        <v>44.95</v>
      </c>
      <c r="K135" s="2">
        <v>55</v>
      </c>
      <c r="L135" s="2">
        <v>43.35</v>
      </c>
      <c r="M135" s="2">
        <v>44.9</v>
      </c>
      <c r="N135" s="2">
        <v>1085</v>
      </c>
      <c r="O135" s="2">
        <v>264600</v>
      </c>
    </row>
    <row r="136" spans="1:19" x14ac:dyDescent="0.2">
      <c r="A136" s="3">
        <v>42216</v>
      </c>
      <c r="B136" s="2" t="s">
        <v>19</v>
      </c>
      <c r="C136" s="3">
        <v>42215</v>
      </c>
      <c r="D136" s="2">
        <v>1773.75</v>
      </c>
      <c r="E136" s="2">
        <v>1862</v>
      </c>
      <c r="F136" s="2">
        <v>1900</v>
      </c>
      <c r="G136" s="2" t="s">
        <v>20</v>
      </c>
      <c r="H136" s="2" t="s">
        <v>21</v>
      </c>
      <c r="I136" s="3">
        <v>42243</v>
      </c>
      <c r="J136" s="2">
        <v>28.05</v>
      </c>
      <c r="K136" s="2">
        <v>30</v>
      </c>
      <c r="L136" s="2">
        <v>17</v>
      </c>
      <c r="M136" s="2">
        <v>18.25</v>
      </c>
      <c r="N136" s="2">
        <v>878</v>
      </c>
      <c r="O136" s="2">
        <v>83250</v>
      </c>
      <c r="P136" s="2">
        <f t="shared" ref="P136" si="264">IFERROR(J136-J137,0)</f>
        <v>20.6</v>
      </c>
      <c r="Q136" s="2">
        <f t="shared" ref="Q136" si="265">IF(P136=0, 0, IFERROR(M136 - M137, 0))</f>
        <v>5.75</v>
      </c>
      <c r="R136" s="2">
        <f t="shared" ref="R136" si="266">IF(P136=0, 0, IFERROR(J136 - M137, 0))</f>
        <v>15.55</v>
      </c>
      <c r="S136" s="2">
        <f t="shared" ref="S136" si="267">IF(P136=0, 0, IFERROR(M136 - J137, 0))</f>
        <v>10.8</v>
      </c>
    </row>
    <row r="137" spans="1:19" x14ac:dyDescent="0.2">
      <c r="A137" s="3">
        <v>42216</v>
      </c>
      <c r="B137" s="2" t="s">
        <v>22</v>
      </c>
      <c r="C137" s="3">
        <v>42219</v>
      </c>
      <c r="D137" s="2">
        <v>1779.4</v>
      </c>
      <c r="E137" s="2">
        <v>1862</v>
      </c>
      <c r="F137" s="2">
        <v>1900</v>
      </c>
      <c r="G137" s="2" t="s">
        <v>20</v>
      </c>
      <c r="H137" s="2" t="s">
        <v>21</v>
      </c>
      <c r="I137" s="3">
        <v>42243</v>
      </c>
      <c r="J137" s="2">
        <v>7.45</v>
      </c>
      <c r="K137" s="2">
        <v>14.4</v>
      </c>
      <c r="L137" s="2">
        <v>6</v>
      </c>
      <c r="M137" s="2">
        <v>12.5</v>
      </c>
      <c r="N137" s="2">
        <v>3591</v>
      </c>
      <c r="O137" s="2">
        <v>211250</v>
      </c>
    </row>
    <row r="138" spans="1:19" x14ac:dyDescent="0.2">
      <c r="A138" s="3">
        <v>42216</v>
      </c>
      <c r="B138" s="2" t="s">
        <v>19</v>
      </c>
      <c r="C138" s="3">
        <v>42215</v>
      </c>
      <c r="D138" s="2">
        <v>1773.75</v>
      </c>
      <c r="E138" s="2">
        <v>1685</v>
      </c>
      <c r="F138" s="2">
        <v>1700</v>
      </c>
      <c r="G138" s="2" t="s">
        <v>23</v>
      </c>
      <c r="H138" s="2" t="s">
        <v>24</v>
      </c>
      <c r="I138" s="3">
        <v>42243</v>
      </c>
      <c r="J138" s="2">
        <v>25.1</v>
      </c>
      <c r="K138" s="2">
        <v>26.45</v>
      </c>
      <c r="L138" s="2">
        <v>18.7</v>
      </c>
      <c r="M138" s="2">
        <v>24.75</v>
      </c>
      <c r="N138" s="2">
        <v>518</v>
      </c>
      <c r="O138" s="2">
        <v>75125</v>
      </c>
      <c r="P138" s="2">
        <f t="shared" ref="P138" si="268">IFERROR(J138-J139,0)</f>
        <v>-14.199999999999996</v>
      </c>
      <c r="Q138" s="2">
        <f t="shared" ref="Q138" si="269">IF(P138=0, 0, IFERROR(M138 - M139, 0))</f>
        <v>6.1000000000000014</v>
      </c>
      <c r="R138" s="2">
        <f t="shared" ref="R138" si="270">IF(P138=0, 0, IFERROR(J138 - M139, 0))</f>
        <v>6.4500000000000028</v>
      </c>
      <c r="S138" s="2">
        <f t="shared" ref="S138" si="271">IF(P138=0, 0, IFERROR(M138 - J139, 0))</f>
        <v>-14.549999999999997</v>
      </c>
    </row>
    <row r="139" spans="1:19" x14ac:dyDescent="0.2">
      <c r="A139" s="3">
        <v>42216</v>
      </c>
      <c r="B139" s="2" t="s">
        <v>22</v>
      </c>
      <c r="C139" s="3">
        <v>42219</v>
      </c>
      <c r="D139" s="2">
        <v>1779.4</v>
      </c>
      <c r="E139" s="2">
        <v>1685</v>
      </c>
      <c r="F139" s="2">
        <v>1700</v>
      </c>
      <c r="G139" s="2" t="s">
        <v>23</v>
      </c>
      <c r="H139" s="2" t="s">
        <v>24</v>
      </c>
      <c r="I139" s="3">
        <v>42243</v>
      </c>
      <c r="J139" s="2">
        <v>39.299999999999997</v>
      </c>
      <c r="K139" s="2">
        <v>41.2</v>
      </c>
      <c r="L139" s="2">
        <v>17.600000000000001</v>
      </c>
      <c r="M139" s="2">
        <v>18.649999999999999</v>
      </c>
      <c r="N139" s="2">
        <v>6036</v>
      </c>
      <c r="O139" s="2">
        <v>266875</v>
      </c>
    </row>
    <row r="141" spans="1:19" x14ac:dyDescent="0.2">
      <c r="O141" s="2" t="s">
        <v>26</v>
      </c>
      <c r="P141" s="2">
        <f>SUM(P2:P139)</f>
        <v>-25.000000000000021</v>
      </c>
      <c r="Q141" s="2">
        <f>SUM(Q2:Q139)</f>
        <v>647.70000000000005</v>
      </c>
      <c r="R141" s="2">
        <f>SUM(R2:R139)</f>
        <v>176.45000000000005</v>
      </c>
      <c r="S141" s="2">
        <f>SUM(S2:S139)</f>
        <v>446.24999999999983</v>
      </c>
    </row>
    <row r="142" spans="1:19" x14ac:dyDescent="0.2">
      <c r="P142" s="2">
        <f>P141*150</f>
        <v>-3750.0000000000032</v>
      </c>
      <c r="Q142" s="2">
        <f t="shared" ref="Q142:S142" si="272">Q141*150</f>
        <v>97155</v>
      </c>
      <c r="R142" s="2">
        <f t="shared" si="272"/>
        <v>26467.500000000007</v>
      </c>
      <c r="S142" s="2">
        <f t="shared" si="272"/>
        <v>66937.499999999971</v>
      </c>
    </row>
  </sheetData>
  <autoFilter ref="A1:S142" xr:uid="{E6A966E1-17AD-ED42-903B-93A5EFE05113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7DA9-1FDE-C248-9B0A-A713529905C5}">
  <dimension ref="A1:S163"/>
  <sheetViews>
    <sheetView tabSelected="1" workbookViewId="0">
      <selection activeCell="R1" sqref="R1:T1048576"/>
    </sheetView>
  </sheetViews>
  <sheetFormatPr baseColWidth="10" defaultColWidth="10.6640625" defaultRowHeight="16" x14ac:dyDescent="0.2"/>
  <cols>
    <col min="1" max="1" width="15.33203125" bestFit="1" customWidth="1"/>
    <col min="2" max="14" width="10.6640625" customWidth="1"/>
    <col min="15" max="15" width="12.6640625" customWidth="1"/>
    <col min="16" max="17" width="10.6640625" customWidth="1"/>
    <col min="19" max="19" width="10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1">
        <v>42209</v>
      </c>
      <c r="B2" t="s">
        <v>19</v>
      </c>
      <c r="C2" s="1">
        <v>42208</v>
      </c>
      <c r="D2">
        <v>583.75</v>
      </c>
      <c r="E2">
        <v>600</v>
      </c>
      <c r="F2">
        <v>600</v>
      </c>
      <c r="G2" t="s">
        <v>20</v>
      </c>
      <c r="H2" t="s">
        <v>21</v>
      </c>
      <c r="I2" s="1">
        <v>42215</v>
      </c>
      <c r="J2">
        <v>9.4</v>
      </c>
      <c r="K2">
        <v>13.05</v>
      </c>
      <c r="L2">
        <v>7.2</v>
      </c>
      <c r="M2">
        <v>8</v>
      </c>
      <c r="N2" t="s">
        <v>25</v>
      </c>
      <c r="O2">
        <v>2850000</v>
      </c>
      <c r="P2" s="2">
        <f>IFERROR(J2-J3,0)</f>
        <v>0</v>
      </c>
      <c r="Q2" s="2">
        <f>IF(P2=0, 0, IFERROR(M2 - M3, 0))</f>
        <v>0</v>
      </c>
      <c r="R2" s="2">
        <f>IF(P2=0, 0, IFERROR(J2 - M3, 0))</f>
        <v>0</v>
      </c>
      <c r="S2" s="2">
        <f>IF(P2=0, 0, IFERROR(M2 - J3, 0))</f>
        <v>0</v>
      </c>
    </row>
    <row r="3" spans="1:19" x14ac:dyDescent="0.2">
      <c r="A3" s="1">
        <v>42209</v>
      </c>
      <c r="B3" t="s">
        <v>22</v>
      </c>
      <c r="C3" s="1">
        <v>42210</v>
      </c>
      <c r="D3" t="s">
        <v>25</v>
      </c>
      <c r="E3" t="s">
        <v>25</v>
      </c>
      <c r="F3" t="s">
        <v>25</v>
      </c>
      <c r="G3" t="s">
        <v>20</v>
      </c>
      <c r="H3" t="s">
        <v>21</v>
      </c>
      <c r="I3" t="s">
        <v>25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</row>
    <row r="4" spans="1:19" x14ac:dyDescent="0.2">
      <c r="A4" s="1">
        <v>42209</v>
      </c>
      <c r="B4" t="s">
        <v>19</v>
      </c>
      <c r="C4" s="1">
        <v>42208</v>
      </c>
      <c r="D4">
        <v>583.75</v>
      </c>
      <c r="E4">
        <v>600</v>
      </c>
      <c r="F4">
        <v>600</v>
      </c>
      <c r="G4" t="s">
        <v>23</v>
      </c>
      <c r="H4" t="s">
        <v>24</v>
      </c>
      <c r="I4" s="1">
        <v>42215</v>
      </c>
      <c r="J4">
        <v>17.75</v>
      </c>
      <c r="K4">
        <v>23.5</v>
      </c>
      <c r="L4">
        <v>12.6</v>
      </c>
      <c r="M4">
        <v>22.4</v>
      </c>
      <c r="N4" t="s">
        <v>25</v>
      </c>
      <c r="O4">
        <v>1823000</v>
      </c>
      <c r="P4" s="2">
        <f t="shared" ref="P4" si="0">IFERROR(J4-J5,0)</f>
        <v>0</v>
      </c>
      <c r="Q4" s="2">
        <f t="shared" ref="Q4" si="1">IF(P4=0, 0, IFERROR(M4 - M5, 0))</f>
        <v>0</v>
      </c>
      <c r="R4" s="2">
        <f t="shared" ref="R4" si="2">IF(P4=0, 0, IFERROR(J4 - M5, 0))</f>
        <v>0</v>
      </c>
      <c r="S4" s="2">
        <f t="shared" ref="S4" si="3">IF(P4=0, 0, IFERROR(M4 - J5, 0))</f>
        <v>0</v>
      </c>
    </row>
    <row r="5" spans="1:19" x14ac:dyDescent="0.2">
      <c r="A5" s="1">
        <v>42209</v>
      </c>
      <c r="B5" t="s">
        <v>22</v>
      </c>
      <c r="C5" s="1">
        <v>42210</v>
      </c>
      <c r="D5" t="s">
        <v>25</v>
      </c>
      <c r="E5" t="s">
        <v>25</v>
      </c>
      <c r="F5" t="s">
        <v>25</v>
      </c>
      <c r="G5" t="s">
        <v>23</v>
      </c>
      <c r="H5" t="s">
        <v>24</v>
      </c>
      <c r="I5" t="s">
        <v>25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</row>
    <row r="6" spans="1:19" x14ac:dyDescent="0.2">
      <c r="A6" s="1">
        <v>42304</v>
      </c>
      <c r="B6" t="s">
        <v>19</v>
      </c>
      <c r="C6" s="1">
        <v>42303</v>
      </c>
      <c r="D6">
        <v>521.04999999999995</v>
      </c>
      <c r="E6">
        <v>500</v>
      </c>
      <c r="F6">
        <v>500</v>
      </c>
      <c r="G6" t="s">
        <v>20</v>
      </c>
      <c r="H6" t="s">
        <v>21</v>
      </c>
      <c r="I6" s="1">
        <v>42306</v>
      </c>
      <c r="J6">
        <v>30.3</v>
      </c>
      <c r="K6">
        <v>31</v>
      </c>
      <c r="L6">
        <v>21.05</v>
      </c>
      <c r="M6">
        <v>22.35</v>
      </c>
      <c r="N6" t="s">
        <v>25</v>
      </c>
      <c r="O6">
        <v>457000</v>
      </c>
      <c r="P6" s="2">
        <f t="shared" ref="P6" si="4">IFERROR(J6-J7,0)</f>
        <v>20.55</v>
      </c>
      <c r="Q6" s="2">
        <f t="shared" ref="Q6" si="5">IF(P6=0, 0, IFERROR(M6 - M7, 0))</f>
        <v>21.5</v>
      </c>
      <c r="R6" s="2">
        <f t="shared" ref="R6" si="6">IF(P6=0, 0, IFERROR(J6 - M7, 0))</f>
        <v>29.45</v>
      </c>
      <c r="S6" s="2">
        <f t="shared" ref="S6" si="7">IF(P6=0, 0, IFERROR(M6 - J7, 0))</f>
        <v>12.600000000000001</v>
      </c>
    </row>
    <row r="7" spans="1:19" x14ac:dyDescent="0.2">
      <c r="A7" s="1">
        <v>42304</v>
      </c>
      <c r="B7" t="s">
        <v>22</v>
      </c>
      <c r="C7" s="1">
        <v>42305</v>
      </c>
      <c r="D7">
        <v>482.9</v>
      </c>
      <c r="E7">
        <v>500</v>
      </c>
      <c r="F7">
        <v>500</v>
      </c>
      <c r="G7" t="s">
        <v>20</v>
      </c>
      <c r="H7" t="s">
        <v>21</v>
      </c>
      <c r="I7" s="1">
        <v>42306</v>
      </c>
      <c r="J7">
        <v>9.75</v>
      </c>
      <c r="K7">
        <v>9.75</v>
      </c>
      <c r="L7">
        <v>0.6</v>
      </c>
      <c r="M7">
        <v>0.85</v>
      </c>
      <c r="N7" t="s">
        <v>25</v>
      </c>
      <c r="O7">
        <v>1520000</v>
      </c>
    </row>
    <row r="8" spans="1:19" x14ac:dyDescent="0.2">
      <c r="A8" s="1">
        <v>42304</v>
      </c>
      <c r="B8" t="s">
        <v>19</v>
      </c>
      <c r="C8" s="1">
        <v>42303</v>
      </c>
      <c r="D8">
        <v>521.04999999999995</v>
      </c>
      <c r="E8">
        <v>500</v>
      </c>
      <c r="F8">
        <v>500</v>
      </c>
      <c r="G8" t="s">
        <v>23</v>
      </c>
      <c r="H8" t="s">
        <v>24</v>
      </c>
      <c r="I8" s="1">
        <v>42306</v>
      </c>
      <c r="J8">
        <v>1</v>
      </c>
      <c r="K8">
        <v>2.4</v>
      </c>
      <c r="L8">
        <v>0.55000000000000004</v>
      </c>
      <c r="M8">
        <v>2.1</v>
      </c>
      <c r="N8" t="s">
        <v>25</v>
      </c>
      <c r="O8">
        <v>841500</v>
      </c>
      <c r="P8" s="2">
        <f t="shared" ref="P8" si="8">IFERROR(J8-J9,0)</f>
        <v>-2.95</v>
      </c>
      <c r="Q8" s="2">
        <f t="shared" ref="Q8" si="9">IF(P8=0, 0, IFERROR(M8 - M9, 0))</f>
        <v>-15.299999999999999</v>
      </c>
      <c r="R8" s="2">
        <f t="shared" ref="R8" si="10">IF(P8=0, 0, IFERROR(J8 - M9, 0))</f>
        <v>-16.399999999999999</v>
      </c>
      <c r="S8" s="2">
        <f t="shared" ref="S8" si="11">IF(P8=0, 0, IFERROR(M8 - J9, 0))</f>
        <v>-1.85</v>
      </c>
    </row>
    <row r="9" spans="1:19" x14ac:dyDescent="0.2">
      <c r="A9" s="1">
        <v>42304</v>
      </c>
      <c r="B9" t="s">
        <v>22</v>
      </c>
      <c r="C9" s="1">
        <v>42305</v>
      </c>
      <c r="D9">
        <v>482.9</v>
      </c>
      <c r="E9">
        <v>500</v>
      </c>
      <c r="F9">
        <v>500</v>
      </c>
      <c r="G9" t="s">
        <v>23</v>
      </c>
      <c r="H9" t="s">
        <v>24</v>
      </c>
      <c r="I9" s="1">
        <v>42306</v>
      </c>
      <c r="J9">
        <v>3.95</v>
      </c>
      <c r="K9">
        <v>22.4</v>
      </c>
      <c r="L9">
        <v>3.95</v>
      </c>
      <c r="M9">
        <v>17.399999999999999</v>
      </c>
      <c r="N9" t="s">
        <v>25</v>
      </c>
      <c r="O9">
        <v>372000</v>
      </c>
    </row>
    <row r="10" spans="1:19" x14ac:dyDescent="0.2">
      <c r="A10" s="1">
        <v>42389</v>
      </c>
      <c r="B10" t="s">
        <v>19</v>
      </c>
      <c r="C10" s="1">
        <v>42388</v>
      </c>
      <c r="D10">
        <v>393</v>
      </c>
      <c r="E10">
        <v>400</v>
      </c>
      <c r="F10">
        <v>400</v>
      </c>
      <c r="G10" t="s">
        <v>20</v>
      </c>
      <c r="H10" t="s">
        <v>21</v>
      </c>
      <c r="I10" s="1">
        <v>42397</v>
      </c>
      <c r="J10">
        <v>6.5</v>
      </c>
      <c r="K10">
        <v>10.45</v>
      </c>
      <c r="L10">
        <v>5.8</v>
      </c>
      <c r="M10">
        <v>9.65</v>
      </c>
      <c r="N10" t="s">
        <v>25</v>
      </c>
      <c r="O10">
        <v>1815000</v>
      </c>
      <c r="P10" s="2">
        <f t="shared" ref="P10" si="12">IFERROR(J10-J11,0)</f>
        <v>-5.9499999999999993</v>
      </c>
      <c r="Q10" s="2">
        <f t="shared" ref="Q10" si="13">IF(P10=0, 0, IFERROR(M10 - M11, 0))</f>
        <v>-5.35</v>
      </c>
      <c r="R10" s="2">
        <f t="shared" ref="R10" si="14">IF(P10=0, 0, IFERROR(J10 - M11, 0))</f>
        <v>-8.5</v>
      </c>
      <c r="S10" s="2">
        <f t="shared" ref="S10" si="15">IF(P10=0, 0, IFERROR(M10 - J11, 0))</f>
        <v>-2.7999999999999989</v>
      </c>
    </row>
    <row r="11" spans="1:19" x14ac:dyDescent="0.2">
      <c r="A11" s="1">
        <v>42389</v>
      </c>
      <c r="B11" t="s">
        <v>22</v>
      </c>
      <c r="C11" s="1">
        <v>42390</v>
      </c>
      <c r="D11">
        <v>409.15</v>
      </c>
      <c r="E11">
        <v>400</v>
      </c>
      <c r="F11">
        <v>400</v>
      </c>
      <c r="G11" t="s">
        <v>20</v>
      </c>
      <c r="H11" t="s">
        <v>21</v>
      </c>
      <c r="I11" s="1">
        <v>42397</v>
      </c>
      <c r="J11">
        <v>12.45</v>
      </c>
      <c r="K11">
        <v>17.850000000000001</v>
      </c>
      <c r="L11">
        <v>8.8000000000000007</v>
      </c>
      <c r="M11">
        <v>15</v>
      </c>
      <c r="N11" t="s">
        <v>25</v>
      </c>
      <c r="O11">
        <v>1410000</v>
      </c>
    </row>
    <row r="12" spans="1:19" x14ac:dyDescent="0.2">
      <c r="A12" s="1">
        <v>42389</v>
      </c>
      <c r="B12" t="s">
        <v>19</v>
      </c>
      <c r="C12" s="1">
        <v>42388</v>
      </c>
      <c r="D12">
        <v>393</v>
      </c>
      <c r="E12">
        <v>400</v>
      </c>
      <c r="F12">
        <v>400</v>
      </c>
      <c r="G12" t="s">
        <v>23</v>
      </c>
      <c r="H12" t="s">
        <v>24</v>
      </c>
      <c r="I12" s="1">
        <v>42397</v>
      </c>
      <c r="J12">
        <v>26</v>
      </c>
      <c r="K12">
        <v>26.2</v>
      </c>
      <c r="L12">
        <v>14.5</v>
      </c>
      <c r="M12">
        <v>16.100000000000001</v>
      </c>
      <c r="N12" t="s">
        <v>25</v>
      </c>
      <c r="O12">
        <v>435000</v>
      </c>
      <c r="P12" s="2">
        <f t="shared" ref="P12" si="16">IFERROR(J12-J13,0)</f>
        <v>16</v>
      </c>
      <c r="Q12" s="2">
        <f t="shared" ref="Q12" si="17">IF(P12=0, 0, IFERROR(M12 - M13, 0))</f>
        <v>10.050000000000001</v>
      </c>
      <c r="R12" s="2">
        <f t="shared" ref="R12" si="18">IF(P12=0, 0, IFERROR(J12 - M13, 0))</f>
        <v>19.95</v>
      </c>
      <c r="S12" s="2">
        <f t="shared" ref="S12" si="19">IF(P12=0, 0, IFERROR(M12 - J13, 0))</f>
        <v>6.1000000000000014</v>
      </c>
    </row>
    <row r="13" spans="1:19" x14ac:dyDescent="0.2">
      <c r="A13" s="1">
        <v>42389</v>
      </c>
      <c r="B13" t="s">
        <v>22</v>
      </c>
      <c r="C13" s="1">
        <v>42390</v>
      </c>
      <c r="D13">
        <v>409.15</v>
      </c>
      <c r="E13">
        <v>400</v>
      </c>
      <c r="F13">
        <v>400</v>
      </c>
      <c r="G13" t="s">
        <v>23</v>
      </c>
      <c r="H13" t="s">
        <v>24</v>
      </c>
      <c r="I13" s="1">
        <v>42397</v>
      </c>
      <c r="J13">
        <v>10</v>
      </c>
      <c r="K13">
        <v>10.5</v>
      </c>
      <c r="L13">
        <v>5.5</v>
      </c>
      <c r="M13">
        <v>6.05</v>
      </c>
      <c r="N13" t="s">
        <v>25</v>
      </c>
      <c r="O13">
        <v>1452000</v>
      </c>
    </row>
    <row r="14" spans="1:19" x14ac:dyDescent="0.2">
      <c r="A14" s="1">
        <v>42486</v>
      </c>
      <c r="B14" t="s">
        <v>19</v>
      </c>
      <c r="C14" s="1">
        <v>42485</v>
      </c>
      <c r="D14">
        <v>469.9</v>
      </c>
      <c r="E14">
        <v>450</v>
      </c>
      <c r="F14">
        <v>450</v>
      </c>
      <c r="G14" t="s">
        <v>20</v>
      </c>
      <c r="H14" t="s">
        <v>21</v>
      </c>
      <c r="I14" s="1">
        <v>42488</v>
      </c>
      <c r="J14">
        <v>25</v>
      </c>
      <c r="K14">
        <v>26.5</v>
      </c>
      <c r="L14">
        <v>18.350000000000001</v>
      </c>
      <c r="M14">
        <v>22.05</v>
      </c>
      <c r="N14" t="s">
        <v>25</v>
      </c>
      <c r="O14">
        <v>465000</v>
      </c>
      <c r="P14" s="2">
        <f t="shared" ref="P14" si="20">IFERROR(J14-J15,0)</f>
        <v>11.35</v>
      </c>
      <c r="Q14" s="2">
        <f t="shared" ref="Q14" si="21">IF(P14=0, 0, IFERROR(M14 - M15, 0))</f>
        <v>6.6000000000000014</v>
      </c>
      <c r="R14" s="2">
        <f t="shared" ref="R14" si="22">IF(P14=0, 0, IFERROR(J14 - M15, 0))</f>
        <v>9.5500000000000007</v>
      </c>
      <c r="S14" s="2">
        <f t="shared" ref="S14" si="23">IF(P14=0, 0, IFERROR(M14 - J15, 0))</f>
        <v>8.4</v>
      </c>
    </row>
    <row r="15" spans="1:19" x14ac:dyDescent="0.2">
      <c r="A15" s="1">
        <v>42486</v>
      </c>
      <c r="B15" t="s">
        <v>22</v>
      </c>
      <c r="C15" s="1">
        <v>42487</v>
      </c>
      <c r="D15">
        <v>465.5</v>
      </c>
      <c r="E15">
        <v>450</v>
      </c>
      <c r="F15">
        <v>450</v>
      </c>
      <c r="G15" t="s">
        <v>20</v>
      </c>
      <c r="H15" t="s">
        <v>21</v>
      </c>
      <c r="I15" s="1">
        <v>42488</v>
      </c>
      <c r="J15">
        <v>13.65</v>
      </c>
      <c r="K15">
        <v>24.15</v>
      </c>
      <c r="L15">
        <v>12.75</v>
      </c>
      <c r="M15">
        <v>15.45</v>
      </c>
      <c r="N15" t="s">
        <v>25</v>
      </c>
      <c r="O15">
        <v>365000</v>
      </c>
    </row>
    <row r="16" spans="1:19" x14ac:dyDescent="0.2">
      <c r="A16" s="1">
        <v>42486</v>
      </c>
      <c r="B16" t="s">
        <v>19</v>
      </c>
      <c r="C16" s="1">
        <v>42485</v>
      </c>
      <c r="D16">
        <v>469.9</v>
      </c>
      <c r="E16">
        <v>450</v>
      </c>
      <c r="F16">
        <v>450</v>
      </c>
      <c r="G16" t="s">
        <v>23</v>
      </c>
      <c r="H16" t="s">
        <v>24</v>
      </c>
      <c r="I16" s="1">
        <v>42488</v>
      </c>
      <c r="J16">
        <v>1.35</v>
      </c>
      <c r="K16">
        <v>4.45</v>
      </c>
      <c r="L16">
        <v>1.2</v>
      </c>
      <c r="M16">
        <v>2.75</v>
      </c>
      <c r="N16" t="s">
        <v>25</v>
      </c>
      <c r="O16">
        <v>751000</v>
      </c>
      <c r="P16" s="2">
        <f t="shared" ref="P16" si="24">IFERROR(J16-J17,0)</f>
        <v>-1.2999999999999998</v>
      </c>
      <c r="Q16" s="2">
        <f t="shared" ref="Q16" si="25">IF(P16=0, 0, IFERROR(M16 - M17, 0))</f>
        <v>2.25</v>
      </c>
      <c r="R16" s="2">
        <f t="shared" ref="R16" si="26">IF(P16=0, 0, IFERROR(J16 - M17, 0))</f>
        <v>0.85000000000000009</v>
      </c>
      <c r="S16" s="2">
        <f t="shared" ref="S16" si="27">IF(P16=0, 0, IFERROR(M16 - J17, 0))</f>
        <v>0.10000000000000009</v>
      </c>
    </row>
    <row r="17" spans="1:19" x14ac:dyDescent="0.2">
      <c r="A17" s="1">
        <v>42486</v>
      </c>
      <c r="B17" t="s">
        <v>22</v>
      </c>
      <c r="C17" s="1">
        <v>42487</v>
      </c>
      <c r="D17">
        <v>465.5</v>
      </c>
      <c r="E17">
        <v>450</v>
      </c>
      <c r="F17">
        <v>450</v>
      </c>
      <c r="G17" t="s">
        <v>23</v>
      </c>
      <c r="H17" t="s">
        <v>24</v>
      </c>
      <c r="I17" s="1">
        <v>42488</v>
      </c>
      <c r="J17">
        <v>2.65</v>
      </c>
      <c r="K17">
        <v>3.2</v>
      </c>
      <c r="L17">
        <v>0.4</v>
      </c>
      <c r="M17">
        <v>0.5</v>
      </c>
      <c r="N17" t="s">
        <v>25</v>
      </c>
      <c r="O17">
        <v>1120000</v>
      </c>
    </row>
    <row r="18" spans="1:19" x14ac:dyDescent="0.2">
      <c r="A18" s="1">
        <v>42573</v>
      </c>
      <c r="B18" t="s">
        <v>19</v>
      </c>
      <c r="C18" s="1">
        <v>42572</v>
      </c>
      <c r="D18">
        <v>538.04999999999995</v>
      </c>
      <c r="E18">
        <v>550</v>
      </c>
      <c r="F18">
        <v>550</v>
      </c>
      <c r="G18" t="s">
        <v>20</v>
      </c>
      <c r="H18" t="s">
        <v>21</v>
      </c>
      <c r="I18" s="1">
        <v>42579</v>
      </c>
      <c r="J18">
        <v>15</v>
      </c>
      <c r="K18">
        <v>16</v>
      </c>
      <c r="L18">
        <v>7.8</v>
      </c>
      <c r="M18">
        <v>8.5</v>
      </c>
      <c r="N18" t="s">
        <v>25</v>
      </c>
      <c r="O18">
        <v>781200</v>
      </c>
      <c r="P18" s="2">
        <f t="shared" ref="P18" si="28">IFERROR(J18-J19,0)</f>
        <v>0</v>
      </c>
      <c r="Q18" s="2">
        <f t="shared" ref="Q18" si="29">IF(P18=0, 0, IFERROR(M18 - M19, 0))</f>
        <v>0</v>
      </c>
      <c r="R18" s="2">
        <f t="shared" ref="R18" si="30">IF(P18=0, 0, IFERROR(J18 - M19, 0))</f>
        <v>0</v>
      </c>
      <c r="S18" s="2">
        <f t="shared" ref="S18" si="31">IF(P18=0, 0, IFERROR(M18 - J19, 0))</f>
        <v>0</v>
      </c>
    </row>
    <row r="19" spans="1:19" x14ac:dyDescent="0.2">
      <c r="A19" s="1">
        <v>42573</v>
      </c>
      <c r="B19" t="s">
        <v>22</v>
      </c>
      <c r="C19" s="1">
        <v>42574</v>
      </c>
      <c r="D19" t="s">
        <v>25</v>
      </c>
      <c r="E19" t="s">
        <v>25</v>
      </c>
      <c r="F19" t="s">
        <v>25</v>
      </c>
      <c r="G19" t="s">
        <v>20</v>
      </c>
      <c r="H19" t="s">
        <v>21</v>
      </c>
      <c r="I19" t="s">
        <v>25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</row>
    <row r="20" spans="1:19" x14ac:dyDescent="0.2">
      <c r="A20" s="1">
        <v>42573</v>
      </c>
      <c r="B20" t="s">
        <v>19</v>
      </c>
      <c r="C20" s="1">
        <v>42572</v>
      </c>
      <c r="D20">
        <v>538.04999999999995</v>
      </c>
      <c r="E20">
        <v>550</v>
      </c>
      <c r="F20">
        <v>550</v>
      </c>
      <c r="G20" t="s">
        <v>23</v>
      </c>
      <c r="H20" t="s">
        <v>24</v>
      </c>
      <c r="I20" s="1">
        <v>42579</v>
      </c>
      <c r="J20">
        <v>11.75</v>
      </c>
      <c r="K20">
        <v>20.5</v>
      </c>
      <c r="L20">
        <v>10.45</v>
      </c>
      <c r="M20">
        <v>19.3</v>
      </c>
      <c r="N20" t="s">
        <v>25</v>
      </c>
      <c r="O20">
        <v>532800</v>
      </c>
      <c r="P20" s="2">
        <f t="shared" ref="P20" si="32">IFERROR(J20-J21,0)</f>
        <v>0</v>
      </c>
      <c r="Q20" s="2">
        <f t="shared" ref="Q20" si="33">IF(P20=0, 0, IFERROR(M20 - M21, 0))</f>
        <v>0</v>
      </c>
      <c r="R20" s="2">
        <f t="shared" ref="R20" si="34">IF(P20=0, 0, IFERROR(J20 - M21, 0))</f>
        <v>0</v>
      </c>
      <c r="S20" s="2">
        <f t="shared" ref="S20" si="35">IF(P20=0, 0, IFERROR(M20 - J21, 0))</f>
        <v>0</v>
      </c>
    </row>
    <row r="21" spans="1:19" x14ac:dyDescent="0.2">
      <c r="A21" s="1">
        <v>42573</v>
      </c>
      <c r="B21" t="s">
        <v>22</v>
      </c>
      <c r="C21" s="1">
        <v>42574</v>
      </c>
      <c r="D21" t="s">
        <v>25</v>
      </c>
      <c r="E21" t="s">
        <v>25</v>
      </c>
      <c r="F21" t="s">
        <v>25</v>
      </c>
      <c r="G21" t="s">
        <v>23</v>
      </c>
      <c r="H21" t="s">
        <v>24</v>
      </c>
      <c r="I21" t="s">
        <v>25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</row>
    <row r="22" spans="1:19" x14ac:dyDescent="0.2">
      <c r="A22" s="1">
        <v>42668</v>
      </c>
      <c r="B22" t="s">
        <v>19</v>
      </c>
      <c r="C22" s="1">
        <v>42667</v>
      </c>
      <c r="D22">
        <v>521.54999999999995</v>
      </c>
      <c r="E22">
        <v>500</v>
      </c>
      <c r="F22">
        <v>500</v>
      </c>
      <c r="G22" t="s">
        <v>20</v>
      </c>
      <c r="H22" t="s">
        <v>21</v>
      </c>
      <c r="I22" s="1">
        <v>42670</v>
      </c>
      <c r="J22">
        <v>31</v>
      </c>
      <c r="K22">
        <v>31</v>
      </c>
      <c r="L22">
        <v>26</v>
      </c>
      <c r="M22">
        <v>27.65</v>
      </c>
      <c r="N22" t="s">
        <v>25</v>
      </c>
      <c r="O22">
        <v>43200</v>
      </c>
      <c r="P22" s="2">
        <f t="shared" ref="P22" si="36">IFERROR(J22-J23,0)</f>
        <v>18.05</v>
      </c>
      <c r="Q22" s="2">
        <f t="shared" ref="Q22" si="37">IF(P22=0, 0, IFERROR(M22 - M23, 0))</f>
        <v>26.4</v>
      </c>
      <c r="R22" s="2">
        <f t="shared" ref="R22" si="38">IF(P22=0, 0, IFERROR(J22 - M23, 0))</f>
        <v>29.75</v>
      </c>
      <c r="S22" s="2">
        <f t="shared" ref="S22" si="39">IF(P22=0, 0, IFERROR(M22 - J23, 0))</f>
        <v>14.7</v>
      </c>
    </row>
    <row r="23" spans="1:19" x14ac:dyDescent="0.2">
      <c r="A23" s="1">
        <v>42668</v>
      </c>
      <c r="B23" t="s">
        <v>22</v>
      </c>
      <c r="C23" s="1">
        <v>42669</v>
      </c>
      <c r="D23">
        <v>487.55</v>
      </c>
      <c r="E23">
        <v>500</v>
      </c>
      <c r="F23">
        <v>500</v>
      </c>
      <c r="G23" t="s">
        <v>20</v>
      </c>
      <c r="H23" t="s">
        <v>21</v>
      </c>
      <c r="I23" s="1">
        <v>42670</v>
      </c>
      <c r="J23">
        <v>12.95</v>
      </c>
      <c r="K23">
        <v>12.95</v>
      </c>
      <c r="L23">
        <v>0.95</v>
      </c>
      <c r="M23">
        <v>1.25</v>
      </c>
      <c r="N23" t="s">
        <v>25</v>
      </c>
      <c r="O23">
        <v>2484000</v>
      </c>
    </row>
    <row r="24" spans="1:19" x14ac:dyDescent="0.2">
      <c r="A24" s="1">
        <v>42668</v>
      </c>
      <c r="B24" t="s">
        <v>19</v>
      </c>
      <c r="C24" s="1">
        <v>42667</v>
      </c>
      <c r="D24">
        <v>521.54999999999995</v>
      </c>
      <c r="E24">
        <v>500</v>
      </c>
      <c r="F24">
        <v>500</v>
      </c>
      <c r="G24" t="s">
        <v>23</v>
      </c>
      <c r="H24" t="s">
        <v>24</v>
      </c>
      <c r="I24" s="1">
        <v>42670</v>
      </c>
      <c r="J24">
        <v>4.0999999999999996</v>
      </c>
      <c r="K24">
        <v>6.15</v>
      </c>
      <c r="L24">
        <v>3.85</v>
      </c>
      <c r="M24">
        <v>4.45</v>
      </c>
      <c r="N24" t="s">
        <v>25</v>
      </c>
      <c r="O24">
        <v>1587600</v>
      </c>
      <c r="P24" s="2">
        <f t="shared" ref="P24" si="40">IFERROR(J24-J25,0)</f>
        <v>-1.6000000000000005</v>
      </c>
      <c r="Q24" s="2">
        <f t="shared" ref="Q24" si="41">IF(P24=0, 0, IFERROR(M24 - M25, 0))</f>
        <v>-9.3999999999999986</v>
      </c>
      <c r="R24" s="2">
        <f t="shared" ref="R24" si="42">IF(P24=0, 0, IFERROR(J24 - M25, 0))</f>
        <v>-9.75</v>
      </c>
      <c r="S24" s="2">
        <f t="shared" ref="S24" si="43">IF(P24=0, 0, IFERROR(M24 - J25, 0))</f>
        <v>-1.25</v>
      </c>
    </row>
    <row r="25" spans="1:19" x14ac:dyDescent="0.2">
      <c r="A25" s="1">
        <v>42668</v>
      </c>
      <c r="B25" t="s">
        <v>22</v>
      </c>
      <c r="C25" s="1">
        <v>42669</v>
      </c>
      <c r="D25">
        <v>487.55</v>
      </c>
      <c r="E25">
        <v>500</v>
      </c>
      <c r="F25">
        <v>500</v>
      </c>
      <c r="G25" t="s">
        <v>23</v>
      </c>
      <c r="H25" t="s">
        <v>24</v>
      </c>
      <c r="I25" s="1">
        <v>42670</v>
      </c>
      <c r="J25">
        <v>5.7</v>
      </c>
      <c r="K25">
        <v>16</v>
      </c>
      <c r="L25">
        <v>5.7</v>
      </c>
      <c r="M25">
        <v>13.85</v>
      </c>
      <c r="N25" t="s">
        <v>25</v>
      </c>
      <c r="O25">
        <v>966000</v>
      </c>
    </row>
    <row r="26" spans="1:19" x14ac:dyDescent="0.2">
      <c r="A26" s="1">
        <v>42754</v>
      </c>
      <c r="B26" t="s">
        <v>19</v>
      </c>
      <c r="C26" s="1">
        <v>42753</v>
      </c>
      <c r="D26">
        <v>488.5</v>
      </c>
      <c r="E26">
        <v>500</v>
      </c>
      <c r="F26">
        <v>500</v>
      </c>
      <c r="G26" t="s">
        <v>20</v>
      </c>
      <c r="H26" t="s">
        <v>21</v>
      </c>
      <c r="I26" s="1">
        <v>42760</v>
      </c>
      <c r="J26">
        <v>7.2</v>
      </c>
      <c r="K26">
        <v>9.0500000000000007</v>
      </c>
      <c r="L26">
        <v>6.7</v>
      </c>
      <c r="M26">
        <v>7.55</v>
      </c>
      <c r="N26" t="s">
        <v>25</v>
      </c>
      <c r="O26">
        <v>1620000</v>
      </c>
      <c r="P26" s="2">
        <f t="shared" ref="P26" si="44">IFERROR(J26-J27,0)</f>
        <v>-6.7499999999999991</v>
      </c>
      <c r="Q26" s="2">
        <f t="shared" ref="Q26" si="45">IF(P26=0, 0, IFERROR(M26 - M27, 0))</f>
        <v>0.89999999999999947</v>
      </c>
      <c r="R26" s="2">
        <f t="shared" ref="R26" si="46">IF(P26=0, 0, IFERROR(J26 - M27, 0))</f>
        <v>0.54999999999999982</v>
      </c>
      <c r="S26" s="2">
        <f t="shared" ref="S26" si="47">IF(P26=0, 0, IFERROR(M26 - J27, 0))</f>
        <v>-6.3999999999999995</v>
      </c>
    </row>
    <row r="27" spans="1:19" x14ac:dyDescent="0.2">
      <c r="A27" s="1">
        <v>42754</v>
      </c>
      <c r="B27" t="s">
        <v>22</v>
      </c>
      <c r="C27" s="1">
        <v>42755</v>
      </c>
      <c r="D27">
        <v>450.75</v>
      </c>
      <c r="E27">
        <v>450</v>
      </c>
      <c r="F27">
        <v>450</v>
      </c>
      <c r="G27" t="s">
        <v>20</v>
      </c>
      <c r="H27" t="s">
        <v>21</v>
      </c>
      <c r="I27" s="1">
        <v>42760</v>
      </c>
      <c r="J27">
        <v>13.95</v>
      </c>
      <c r="K27">
        <v>16</v>
      </c>
      <c r="L27">
        <v>6</v>
      </c>
      <c r="M27">
        <v>6.65</v>
      </c>
      <c r="N27" t="s">
        <v>25</v>
      </c>
      <c r="O27">
        <v>796800</v>
      </c>
    </row>
    <row r="28" spans="1:19" x14ac:dyDescent="0.2">
      <c r="A28" s="1">
        <v>42754</v>
      </c>
      <c r="B28" t="s">
        <v>19</v>
      </c>
      <c r="C28" s="1">
        <v>42753</v>
      </c>
      <c r="D28">
        <v>488.5</v>
      </c>
      <c r="E28">
        <v>500</v>
      </c>
      <c r="F28">
        <v>500</v>
      </c>
      <c r="G28" t="s">
        <v>23</v>
      </c>
      <c r="H28" t="s">
        <v>24</v>
      </c>
      <c r="I28" s="1">
        <v>42760</v>
      </c>
      <c r="J28">
        <v>17.649999999999999</v>
      </c>
      <c r="K28">
        <v>23.3</v>
      </c>
      <c r="L28">
        <v>17.649999999999999</v>
      </c>
      <c r="M28">
        <v>19.3</v>
      </c>
      <c r="N28" t="s">
        <v>25</v>
      </c>
      <c r="O28">
        <v>114000</v>
      </c>
      <c r="P28" s="2">
        <f t="shared" ref="P28" si="48">IFERROR(J28-J29,0)</f>
        <v>11.549999999999999</v>
      </c>
      <c r="Q28" s="2">
        <f t="shared" ref="Q28" si="49">IF(P28=0, 0, IFERROR(M28 - M29, 0))</f>
        <v>13.15</v>
      </c>
      <c r="R28" s="2">
        <f t="shared" ref="R28" si="50">IF(P28=0, 0, IFERROR(J28 - M29, 0))</f>
        <v>11.499999999999998</v>
      </c>
      <c r="S28" s="2">
        <f t="shared" ref="S28" si="51">IF(P28=0, 0, IFERROR(M28 - J29, 0))</f>
        <v>13.200000000000001</v>
      </c>
    </row>
    <row r="29" spans="1:19" x14ac:dyDescent="0.2">
      <c r="A29" s="1">
        <v>42754</v>
      </c>
      <c r="B29" t="s">
        <v>22</v>
      </c>
      <c r="C29" s="1">
        <v>42755</v>
      </c>
      <c r="D29">
        <v>450.75</v>
      </c>
      <c r="E29">
        <v>450</v>
      </c>
      <c r="F29">
        <v>450</v>
      </c>
      <c r="G29" t="s">
        <v>23</v>
      </c>
      <c r="H29" t="s">
        <v>24</v>
      </c>
      <c r="I29" s="1">
        <v>42760</v>
      </c>
      <c r="J29">
        <v>6.1</v>
      </c>
      <c r="K29">
        <v>7.6</v>
      </c>
      <c r="L29">
        <v>2.9</v>
      </c>
      <c r="M29">
        <v>6.15</v>
      </c>
      <c r="N29" t="s">
        <v>25</v>
      </c>
      <c r="O29">
        <v>1646400</v>
      </c>
    </row>
    <row r="30" spans="1:19" x14ac:dyDescent="0.2">
      <c r="A30" s="1">
        <v>42851</v>
      </c>
      <c r="B30" t="s">
        <v>19</v>
      </c>
      <c r="C30" s="1">
        <v>42850</v>
      </c>
      <c r="D30">
        <v>516.4</v>
      </c>
      <c r="E30">
        <v>500</v>
      </c>
      <c r="F30">
        <v>500</v>
      </c>
      <c r="G30" t="s">
        <v>20</v>
      </c>
      <c r="H30" t="s">
        <v>21</v>
      </c>
      <c r="I30" s="1">
        <v>42852</v>
      </c>
      <c r="J30">
        <v>12</v>
      </c>
      <c r="K30">
        <v>24.65</v>
      </c>
      <c r="L30">
        <v>10</v>
      </c>
      <c r="M30">
        <v>22.1</v>
      </c>
      <c r="N30" t="s">
        <v>25</v>
      </c>
      <c r="O30">
        <v>1119600</v>
      </c>
      <c r="P30" s="2">
        <f t="shared" ref="P30" si="52">IFERROR(J30-J31,0)</f>
        <v>-10.25</v>
      </c>
      <c r="Q30" s="2">
        <f t="shared" ref="Q30" si="53">IF(P30=0, 0, IFERROR(M30 - M31, 0))</f>
        <v>15.900000000000002</v>
      </c>
      <c r="R30" s="2">
        <f t="shared" ref="R30" si="54">IF(P30=0, 0, IFERROR(J30 - M31, 0))</f>
        <v>5.8</v>
      </c>
      <c r="S30" s="2">
        <f t="shared" ref="S30" si="55">IF(P30=0, 0, IFERROR(M30 - J31, 0))</f>
        <v>-0.14999999999999858</v>
      </c>
    </row>
    <row r="31" spans="1:19" x14ac:dyDescent="0.2">
      <c r="A31" s="1">
        <v>42851</v>
      </c>
      <c r="B31" t="s">
        <v>22</v>
      </c>
      <c r="C31" s="1">
        <v>42852</v>
      </c>
      <c r="D31">
        <v>506.6</v>
      </c>
      <c r="E31">
        <v>500</v>
      </c>
      <c r="F31">
        <v>500</v>
      </c>
      <c r="G31" t="s">
        <v>20</v>
      </c>
      <c r="H31" t="s">
        <v>21</v>
      </c>
      <c r="I31" s="1">
        <v>42852</v>
      </c>
      <c r="J31">
        <v>22.25</v>
      </c>
      <c r="K31">
        <v>22.25</v>
      </c>
      <c r="L31">
        <v>5.35</v>
      </c>
      <c r="M31">
        <v>6.2</v>
      </c>
      <c r="N31" t="s">
        <v>25</v>
      </c>
      <c r="O31">
        <v>285600</v>
      </c>
    </row>
    <row r="32" spans="1:19" x14ac:dyDescent="0.2">
      <c r="A32" s="1">
        <v>42851</v>
      </c>
      <c r="B32" t="s">
        <v>19</v>
      </c>
      <c r="C32" s="1">
        <v>42850</v>
      </c>
      <c r="D32">
        <v>516.4</v>
      </c>
      <c r="E32">
        <v>500</v>
      </c>
      <c r="F32">
        <v>500</v>
      </c>
      <c r="G32" t="s">
        <v>23</v>
      </c>
      <c r="H32" t="s">
        <v>24</v>
      </c>
      <c r="I32" s="1">
        <v>42852</v>
      </c>
      <c r="J32">
        <v>9.8000000000000007</v>
      </c>
      <c r="K32">
        <v>14</v>
      </c>
      <c r="L32">
        <v>6.55</v>
      </c>
      <c r="M32">
        <v>7.55</v>
      </c>
      <c r="N32" t="s">
        <v>25</v>
      </c>
      <c r="O32">
        <v>1218000</v>
      </c>
      <c r="P32" s="2">
        <f t="shared" ref="P32" si="56">IFERROR(J32-J33,0)</f>
        <v>6.65</v>
      </c>
      <c r="Q32" s="2">
        <f t="shared" ref="Q32" si="57">IF(P32=0, 0, IFERROR(M32 - M33, 0))</f>
        <v>7.35</v>
      </c>
      <c r="R32" s="2">
        <f t="shared" ref="R32" si="58">IF(P32=0, 0, IFERROR(J32 - M33, 0))</f>
        <v>9.6000000000000014</v>
      </c>
      <c r="S32" s="2">
        <f t="shared" ref="S32" si="59">IF(P32=0, 0, IFERROR(M32 - J33, 0))</f>
        <v>4.4000000000000004</v>
      </c>
    </row>
    <row r="33" spans="1:19" x14ac:dyDescent="0.2">
      <c r="A33" s="1">
        <v>42851</v>
      </c>
      <c r="B33" t="s">
        <v>22</v>
      </c>
      <c r="C33" s="1">
        <v>42852</v>
      </c>
      <c r="D33">
        <v>506.6</v>
      </c>
      <c r="E33">
        <v>500</v>
      </c>
      <c r="F33">
        <v>500</v>
      </c>
      <c r="G33" t="s">
        <v>23</v>
      </c>
      <c r="H33" t="s">
        <v>24</v>
      </c>
      <c r="I33" s="1">
        <v>42852</v>
      </c>
      <c r="J33">
        <v>3.15</v>
      </c>
      <c r="K33">
        <v>4.8499999999999996</v>
      </c>
      <c r="L33">
        <v>0.05</v>
      </c>
      <c r="M33">
        <v>0.2</v>
      </c>
      <c r="N33" t="s">
        <v>25</v>
      </c>
      <c r="O33">
        <v>1257600</v>
      </c>
    </row>
    <row r="34" spans="1:19" x14ac:dyDescent="0.2">
      <c r="A34" s="1">
        <v>42941</v>
      </c>
      <c r="B34" t="s">
        <v>19</v>
      </c>
      <c r="C34" s="1">
        <v>42940</v>
      </c>
      <c r="D34">
        <v>534.79999999999995</v>
      </c>
      <c r="E34">
        <v>550</v>
      </c>
      <c r="F34">
        <v>550</v>
      </c>
      <c r="G34" t="s">
        <v>20</v>
      </c>
      <c r="H34" t="s">
        <v>21</v>
      </c>
      <c r="I34" s="1">
        <v>42943</v>
      </c>
      <c r="J34">
        <v>8</v>
      </c>
      <c r="K34">
        <v>10.5</v>
      </c>
      <c r="L34">
        <v>5.15</v>
      </c>
      <c r="M34">
        <v>5.95</v>
      </c>
      <c r="N34" t="s">
        <v>25</v>
      </c>
      <c r="O34">
        <v>1200000</v>
      </c>
      <c r="P34" s="2">
        <f t="shared" ref="P34" si="60">IFERROR(J34-J35,0)</f>
        <v>3</v>
      </c>
      <c r="Q34" s="2">
        <f t="shared" ref="Q34" si="61">IF(P34=0, 0, IFERROR(M34 - M35, 0))</f>
        <v>5.4</v>
      </c>
      <c r="R34" s="2">
        <f t="shared" ref="R34" si="62">IF(P34=0, 0, IFERROR(J34 - M35, 0))</f>
        <v>7.45</v>
      </c>
      <c r="S34" s="2">
        <f t="shared" ref="S34" si="63">IF(P34=0, 0, IFERROR(M34 - J35, 0))</f>
        <v>0.95000000000000018</v>
      </c>
    </row>
    <row r="35" spans="1:19" x14ac:dyDescent="0.2">
      <c r="A35" s="1">
        <v>42941</v>
      </c>
      <c r="B35" t="s">
        <v>22</v>
      </c>
      <c r="C35" s="1">
        <v>42942</v>
      </c>
      <c r="D35">
        <v>528.85</v>
      </c>
      <c r="E35">
        <v>550</v>
      </c>
      <c r="F35">
        <v>550</v>
      </c>
      <c r="G35" t="s">
        <v>20</v>
      </c>
      <c r="H35" t="s">
        <v>21</v>
      </c>
      <c r="I35" s="1">
        <v>42943</v>
      </c>
      <c r="J35">
        <v>5</v>
      </c>
      <c r="K35">
        <v>5.2</v>
      </c>
      <c r="L35">
        <v>0.45</v>
      </c>
      <c r="M35">
        <v>0.55000000000000004</v>
      </c>
      <c r="N35" t="s">
        <v>25</v>
      </c>
      <c r="O35">
        <v>1608000</v>
      </c>
    </row>
    <row r="36" spans="1:19" x14ac:dyDescent="0.2">
      <c r="A36" s="1">
        <v>42941</v>
      </c>
      <c r="B36" t="s">
        <v>19</v>
      </c>
      <c r="C36" s="1">
        <v>42940</v>
      </c>
      <c r="D36">
        <v>534.79999999999995</v>
      </c>
      <c r="E36">
        <v>550</v>
      </c>
      <c r="F36">
        <v>550</v>
      </c>
      <c r="G36" t="s">
        <v>23</v>
      </c>
      <c r="H36" t="s">
        <v>24</v>
      </c>
      <c r="I36" s="1">
        <v>42943</v>
      </c>
      <c r="J36">
        <v>15.95</v>
      </c>
      <c r="K36">
        <v>23.9</v>
      </c>
      <c r="L36">
        <v>14</v>
      </c>
      <c r="M36">
        <v>21.95</v>
      </c>
      <c r="N36" t="s">
        <v>25</v>
      </c>
      <c r="O36">
        <v>37200</v>
      </c>
      <c r="P36" s="2">
        <f t="shared" ref="P36" si="64">IFERROR(J36-J37,0)</f>
        <v>3.3999999999999986</v>
      </c>
      <c r="Q36" s="2">
        <f t="shared" ref="Q36" si="65">IF(P36=0, 0, IFERROR(M36 - M37, 0))</f>
        <v>0.94999999999999929</v>
      </c>
      <c r="R36" s="2">
        <f t="shared" ref="R36" si="66">IF(P36=0, 0, IFERROR(J36 - M37, 0))</f>
        <v>-5.0500000000000007</v>
      </c>
      <c r="S36" s="2">
        <f t="shared" ref="S36" si="67">IF(P36=0, 0, IFERROR(M36 - J37, 0))</f>
        <v>9.3999999999999986</v>
      </c>
    </row>
    <row r="37" spans="1:19" x14ac:dyDescent="0.2">
      <c r="A37" s="1">
        <v>42941</v>
      </c>
      <c r="B37" t="s">
        <v>22</v>
      </c>
      <c r="C37" s="1">
        <v>42942</v>
      </c>
      <c r="D37">
        <v>528.85</v>
      </c>
      <c r="E37">
        <v>550</v>
      </c>
      <c r="F37">
        <v>550</v>
      </c>
      <c r="G37" t="s">
        <v>23</v>
      </c>
      <c r="H37" t="s">
        <v>24</v>
      </c>
      <c r="I37" s="1">
        <v>42943</v>
      </c>
      <c r="J37">
        <v>12.55</v>
      </c>
      <c r="K37">
        <v>26.3</v>
      </c>
      <c r="L37">
        <v>10.9</v>
      </c>
      <c r="M37">
        <v>21</v>
      </c>
      <c r="N37" t="s">
        <v>25</v>
      </c>
      <c r="O37">
        <v>135600</v>
      </c>
    </row>
    <row r="38" spans="1:19" x14ac:dyDescent="0.2">
      <c r="A38" s="1">
        <v>43025</v>
      </c>
      <c r="B38" t="s">
        <v>19</v>
      </c>
      <c r="C38" s="1">
        <v>43024</v>
      </c>
      <c r="D38">
        <v>520.35</v>
      </c>
      <c r="E38">
        <v>500</v>
      </c>
      <c r="F38">
        <v>500</v>
      </c>
      <c r="G38" t="s">
        <v>20</v>
      </c>
      <c r="H38" t="s">
        <v>21</v>
      </c>
      <c r="I38" s="1">
        <v>43034</v>
      </c>
      <c r="J38">
        <v>32.299999999999997</v>
      </c>
      <c r="K38">
        <v>32.299999999999997</v>
      </c>
      <c r="L38">
        <v>22.85</v>
      </c>
      <c r="M38">
        <v>27.5</v>
      </c>
      <c r="N38" t="s">
        <v>25</v>
      </c>
      <c r="O38">
        <v>157200</v>
      </c>
      <c r="P38" s="2">
        <f t="shared" ref="P38" si="68">IFERROR(J38-J39,0)</f>
        <v>0</v>
      </c>
      <c r="Q38" s="2">
        <f t="shared" ref="Q38" si="69">IF(P38=0, 0, IFERROR(M38 - M39, 0))</f>
        <v>0</v>
      </c>
      <c r="R38" s="2">
        <f t="shared" ref="R38" si="70">IF(P38=0, 0, IFERROR(J38 - M39, 0))</f>
        <v>0</v>
      </c>
      <c r="S38" s="2">
        <f t="shared" ref="S38" si="71">IF(P38=0, 0, IFERROR(M38 - J39, 0))</f>
        <v>0</v>
      </c>
    </row>
    <row r="39" spans="1:19" x14ac:dyDescent="0.2">
      <c r="A39" s="1">
        <v>43025</v>
      </c>
      <c r="B39" t="s">
        <v>22</v>
      </c>
      <c r="C39" s="1">
        <v>43026</v>
      </c>
      <c r="D39">
        <v>464.5</v>
      </c>
      <c r="E39">
        <v>450</v>
      </c>
      <c r="F39">
        <v>450</v>
      </c>
      <c r="G39" t="s">
        <v>20</v>
      </c>
      <c r="H39" t="s">
        <v>21</v>
      </c>
      <c r="I39" s="1">
        <v>43034</v>
      </c>
      <c r="J39" t="s">
        <v>25</v>
      </c>
      <c r="K39" t="s">
        <v>25</v>
      </c>
      <c r="L39" t="s">
        <v>25</v>
      </c>
      <c r="M39">
        <v>86.3</v>
      </c>
      <c r="N39" t="s">
        <v>25</v>
      </c>
      <c r="O39" t="s">
        <v>25</v>
      </c>
    </row>
    <row r="40" spans="1:19" x14ac:dyDescent="0.2">
      <c r="A40" s="1">
        <v>43025</v>
      </c>
      <c r="B40" t="s">
        <v>19</v>
      </c>
      <c r="C40" s="1">
        <v>43024</v>
      </c>
      <c r="D40">
        <v>520.35</v>
      </c>
      <c r="E40">
        <v>500</v>
      </c>
      <c r="F40">
        <v>500</v>
      </c>
      <c r="G40" t="s">
        <v>23</v>
      </c>
      <c r="H40" t="s">
        <v>24</v>
      </c>
      <c r="I40" s="1">
        <v>43034</v>
      </c>
      <c r="J40">
        <v>3.2</v>
      </c>
      <c r="K40">
        <v>7.9</v>
      </c>
      <c r="L40">
        <v>3.05</v>
      </c>
      <c r="M40">
        <v>5.6</v>
      </c>
      <c r="N40" t="s">
        <v>25</v>
      </c>
      <c r="O40">
        <v>716400</v>
      </c>
      <c r="P40" s="2">
        <f t="shared" ref="P40" si="72">IFERROR(J40-J41,0)</f>
        <v>2.3000000000000003</v>
      </c>
      <c r="Q40" s="2">
        <f t="shared" ref="Q40" si="73">IF(P40=0, 0, IFERROR(M40 - M41, 0))</f>
        <v>1.9499999999999997</v>
      </c>
      <c r="R40" s="2">
        <f t="shared" ref="R40" si="74">IF(P40=0, 0, IFERROR(J40 - M41, 0))</f>
        <v>-0.44999999999999973</v>
      </c>
      <c r="S40" s="2">
        <f t="shared" ref="S40" si="75">IF(P40=0, 0, IFERROR(M40 - J41, 0))</f>
        <v>4.6999999999999993</v>
      </c>
    </row>
    <row r="41" spans="1:19" x14ac:dyDescent="0.2">
      <c r="A41" s="1">
        <v>43025</v>
      </c>
      <c r="B41" t="s">
        <v>22</v>
      </c>
      <c r="C41" s="1">
        <v>43026</v>
      </c>
      <c r="D41">
        <v>464.5</v>
      </c>
      <c r="E41">
        <v>450</v>
      </c>
      <c r="F41">
        <v>450</v>
      </c>
      <c r="G41" t="s">
        <v>23</v>
      </c>
      <c r="H41" t="s">
        <v>24</v>
      </c>
      <c r="I41" s="1">
        <v>43034</v>
      </c>
      <c r="J41">
        <v>0.9</v>
      </c>
      <c r="K41">
        <v>4.3499999999999996</v>
      </c>
      <c r="L41">
        <v>0.9</v>
      </c>
      <c r="M41">
        <v>3.65</v>
      </c>
      <c r="N41" t="s">
        <v>25</v>
      </c>
      <c r="O41">
        <v>590400</v>
      </c>
    </row>
    <row r="42" spans="1:19" x14ac:dyDescent="0.2">
      <c r="A42" s="1">
        <v>43122</v>
      </c>
      <c r="B42" t="s">
        <v>19</v>
      </c>
      <c r="C42" s="1">
        <v>43121</v>
      </c>
      <c r="D42" t="s">
        <v>25</v>
      </c>
      <c r="E42" t="s">
        <v>25</v>
      </c>
      <c r="F42" t="s">
        <v>25</v>
      </c>
      <c r="G42" t="s">
        <v>20</v>
      </c>
      <c r="H42" t="s">
        <v>21</v>
      </c>
      <c r="I42" t="s">
        <v>25</v>
      </c>
      <c r="J42" t="s">
        <v>25</v>
      </c>
      <c r="K42" t="s">
        <v>25</v>
      </c>
      <c r="L42" t="s">
        <v>25</v>
      </c>
      <c r="M42" t="s">
        <v>25</v>
      </c>
      <c r="N42" t="s">
        <v>25</v>
      </c>
      <c r="O42" t="s">
        <v>25</v>
      </c>
      <c r="P42" s="2">
        <f t="shared" ref="P42" si="76">IFERROR(J42-J43,0)</f>
        <v>0</v>
      </c>
      <c r="Q42" s="2">
        <f t="shared" ref="Q42" si="77">IF(P42=0, 0, IFERROR(M42 - M43, 0))</f>
        <v>0</v>
      </c>
      <c r="R42" s="2">
        <f t="shared" ref="R42" si="78">IF(P42=0, 0, IFERROR(J42 - M43, 0))</f>
        <v>0</v>
      </c>
      <c r="S42" s="2">
        <f t="shared" ref="S42" si="79">IF(P42=0, 0, IFERROR(M42 - J43, 0))</f>
        <v>0</v>
      </c>
    </row>
    <row r="43" spans="1:19" x14ac:dyDescent="0.2">
      <c r="A43" s="1">
        <v>43122</v>
      </c>
      <c r="B43" t="s">
        <v>22</v>
      </c>
      <c r="C43" s="1">
        <v>43123</v>
      </c>
      <c r="D43">
        <v>620.1</v>
      </c>
      <c r="E43">
        <v>600</v>
      </c>
      <c r="F43">
        <v>600</v>
      </c>
      <c r="G43" t="s">
        <v>20</v>
      </c>
      <c r="H43" t="s">
        <v>21</v>
      </c>
      <c r="I43" s="1">
        <v>43125</v>
      </c>
      <c r="J43">
        <v>20</v>
      </c>
      <c r="K43">
        <v>28.45</v>
      </c>
      <c r="L43">
        <v>15.55</v>
      </c>
      <c r="M43">
        <v>20.2</v>
      </c>
      <c r="N43" t="s">
        <v>25</v>
      </c>
      <c r="O43">
        <v>631200</v>
      </c>
    </row>
    <row r="44" spans="1:19" x14ac:dyDescent="0.2">
      <c r="A44" s="1">
        <v>43122</v>
      </c>
      <c r="B44" t="s">
        <v>19</v>
      </c>
      <c r="C44" s="1">
        <v>43121</v>
      </c>
      <c r="D44" t="s">
        <v>25</v>
      </c>
      <c r="E44" t="s">
        <v>25</v>
      </c>
      <c r="F44" t="s">
        <v>25</v>
      </c>
      <c r="G44" t="s">
        <v>23</v>
      </c>
      <c r="H44" t="s">
        <v>24</v>
      </c>
      <c r="I44" t="s">
        <v>25</v>
      </c>
      <c r="J44" t="s">
        <v>25</v>
      </c>
      <c r="K44" t="s">
        <v>25</v>
      </c>
      <c r="L44" t="s">
        <v>25</v>
      </c>
      <c r="M44" t="s">
        <v>25</v>
      </c>
      <c r="N44" t="s">
        <v>25</v>
      </c>
      <c r="O44" t="s">
        <v>25</v>
      </c>
      <c r="P44" s="2">
        <f t="shared" ref="P44" si="80">IFERROR(J44-J45,0)</f>
        <v>0</v>
      </c>
      <c r="Q44" s="2">
        <f t="shared" ref="Q44" si="81">IF(P44=0, 0, IFERROR(M44 - M45, 0))</f>
        <v>0</v>
      </c>
      <c r="R44" s="2">
        <f t="shared" ref="R44" si="82">IF(P44=0, 0, IFERROR(J44 - M45, 0))</f>
        <v>0</v>
      </c>
      <c r="S44" s="2">
        <f t="shared" ref="S44" si="83">IF(P44=0, 0, IFERROR(M44 - J45, 0))</f>
        <v>0</v>
      </c>
    </row>
    <row r="45" spans="1:19" x14ac:dyDescent="0.2">
      <c r="A45" s="1">
        <v>43122</v>
      </c>
      <c r="B45" t="s">
        <v>22</v>
      </c>
      <c r="C45" s="1">
        <v>43123</v>
      </c>
      <c r="D45">
        <v>620.1</v>
      </c>
      <c r="E45">
        <v>600</v>
      </c>
      <c r="F45">
        <v>600</v>
      </c>
      <c r="G45" t="s">
        <v>23</v>
      </c>
      <c r="H45" t="s">
        <v>24</v>
      </c>
      <c r="I45" s="1">
        <v>43125</v>
      </c>
      <c r="J45">
        <v>4.7</v>
      </c>
      <c r="K45">
        <v>4.75</v>
      </c>
      <c r="L45">
        <v>1.05</v>
      </c>
      <c r="M45">
        <v>1.3</v>
      </c>
      <c r="N45" t="s">
        <v>25</v>
      </c>
      <c r="O45">
        <v>928800</v>
      </c>
    </row>
    <row r="46" spans="1:19" x14ac:dyDescent="0.2">
      <c r="A46" s="1">
        <v>43216</v>
      </c>
      <c r="B46" t="s">
        <v>19</v>
      </c>
      <c r="C46" s="1">
        <v>43215</v>
      </c>
      <c r="D46">
        <v>498.4</v>
      </c>
      <c r="E46">
        <v>500</v>
      </c>
      <c r="F46">
        <v>500</v>
      </c>
      <c r="G46" t="s">
        <v>20</v>
      </c>
      <c r="H46" t="s">
        <v>21</v>
      </c>
      <c r="I46" s="1">
        <v>43216</v>
      </c>
      <c r="J46">
        <v>10.35</v>
      </c>
      <c r="K46">
        <v>10.4</v>
      </c>
      <c r="L46">
        <v>4.9000000000000004</v>
      </c>
      <c r="M46">
        <v>5.45</v>
      </c>
      <c r="N46" t="s">
        <v>25</v>
      </c>
      <c r="O46">
        <v>661200</v>
      </c>
      <c r="P46" s="2">
        <f t="shared" ref="P46" si="84">IFERROR(J46-J47,0)</f>
        <v>6.35</v>
      </c>
      <c r="Q46" s="2">
        <f t="shared" ref="Q46" si="85">IF(P46=0, 0, IFERROR(M46 - M47, 0))</f>
        <v>-11.100000000000001</v>
      </c>
      <c r="R46" s="2">
        <f t="shared" ref="R46" si="86">IF(P46=0, 0, IFERROR(J46 - M47, 0))</f>
        <v>-6.2000000000000011</v>
      </c>
      <c r="S46" s="2">
        <f t="shared" ref="S46" si="87">IF(P46=0, 0, IFERROR(M46 - J47, 0))</f>
        <v>1.4500000000000002</v>
      </c>
    </row>
    <row r="47" spans="1:19" x14ac:dyDescent="0.2">
      <c r="A47" s="1">
        <v>43216</v>
      </c>
      <c r="B47" t="s">
        <v>22</v>
      </c>
      <c r="C47" s="1">
        <v>43217</v>
      </c>
      <c r="D47">
        <v>539.20000000000005</v>
      </c>
      <c r="E47">
        <v>550</v>
      </c>
      <c r="F47">
        <v>550</v>
      </c>
      <c r="G47" t="s">
        <v>20</v>
      </c>
      <c r="H47" t="s">
        <v>21</v>
      </c>
      <c r="I47" s="1">
        <v>43251</v>
      </c>
      <c r="J47">
        <v>4</v>
      </c>
      <c r="K47">
        <v>19.2</v>
      </c>
      <c r="L47">
        <v>3.1</v>
      </c>
      <c r="M47">
        <v>16.55</v>
      </c>
      <c r="N47" t="s">
        <v>25</v>
      </c>
      <c r="O47">
        <v>667200</v>
      </c>
    </row>
    <row r="48" spans="1:19" x14ac:dyDescent="0.2">
      <c r="A48" s="1">
        <v>43216</v>
      </c>
      <c r="B48" t="s">
        <v>19</v>
      </c>
      <c r="C48" s="1">
        <v>43215</v>
      </c>
      <c r="D48">
        <v>498.4</v>
      </c>
      <c r="E48">
        <v>500</v>
      </c>
      <c r="F48">
        <v>500</v>
      </c>
      <c r="G48" t="s">
        <v>23</v>
      </c>
      <c r="H48" t="s">
        <v>24</v>
      </c>
      <c r="I48" s="1">
        <v>43216</v>
      </c>
      <c r="J48">
        <v>5.95</v>
      </c>
      <c r="K48">
        <v>8</v>
      </c>
      <c r="L48">
        <v>4.45</v>
      </c>
      <c r="M48">
        <v>6.7</v>
      </c>
      <c r="N48" t="s">
        <v>25</v>
      </c>
      <c r="O48">
        <v>596400</v>
      </c>
      <c r="P48" s="2">
        <f t="shared" ref="P48" si="88">IFERROR(J48-J49,0)</f>
        <v>-33.549999999999997</v>
      </c>
      <c r="Q48" s="2">
        <f t="shared" ref="Q48" si="89">IF(P48=0, 0, IFERROR(M48 - M49, 0))</f>
        <v>-19.350000000000001</v>
      </c>
      <c r="R48" s="2">
        <f t="shared" ref="R48" si="90">IF(P48=0, 0, IFERROR(J48 - M49, 0))</f>
        <v>-20.100000000000001</v>
      </c>
      <c r="S48" s="2">
        <f t="shared" ref="S48" si="91">IF(P48=0, 0, IFERROR(M48 - J49, 0))</f>
        <v>-32.799999999999997</v>
      </c>
    </row>
    <row r="49" spans="1:19" x14ac:dyDescent="0.2">
      <c r="A49" s="1">
        <v>43216</v>
      </c>
      <c r="B49" t="s">
        <v>22</v>
      </c>
      <c r="C49" s="1">
        <v>43217</v>
      </c>
      <c r="D49">
        <v>539.20000000000005</v>
      </c>
      <c r="E49">
        <v>550</v>
      </c>
      <c r="F49">
        <v>550</v>
      </c>
      <c r="G49" t="s">
        <v>23</v>
      </c>
      <c r="H49" t="s">
        <v>24</v>
      </c>
      <c r="I49" s="1">
        <v>43251</v>
      </c>
      <c r="J49">
        <v>39.5</v>
      </c>
      <c r="K49">
        <v>39.5</v>
      </c>
      <c r="L49">
        <v>23.7</v>
      </c>
      <c r="M49">
        <v>26.05</v>
      </c>
      <c r="N49" t="s">
        <v>25</v>
      </c>
      <c r="O49">
        <v>61200</v>
      </c>
    </row>
    <row r="50" spans="1:19" x14ac:dyDescent="0.2">
      <c r="A50" s="1">
        <v>43311</v>
      </c>
      <c r="B50" t="s">
        <v>19</v>
      </c>
      <c r="C50" s="1">
        <v>43310</v>
      </c>
      <c r="D50" t="s">
        <v>25</v>
      </c>
      <c r="E50" t="s">
        <v>25</v>
      </c>
      <c r="F50" t="s">
        <v>25</v>
      </c>
      <c r="G50" t="s">
        <v>20</v>
      </c>
      <c r="H50" t="s">
        <v>21</v>
      </c>
      <c r="I50" t="s">
        <v>25</v>
      </c>
      <c r="J50" t="s">
        <v>25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s="2">
        <f t="shared" ref="P50" si="92">IFERROR(J50-J51,0)</f>
        <v>0</v>
      </c>
      <c r="Q50" s="2">
        <f t="shared" ref="Q50" si="93">IF(P50=0, 0, IFERROR(M50 - M51, 0))</f>
        <v>0</v>
      </c>
      <c r="R50" s="2">
        <f t="shared" ref="R50" si="94">IF(P50=0, 0, IFERROR(J50 - M51, 0))</f>
        <v>0</v>
      </c>
      <c r="S50" s="2">
        <f t="shared" ref="S50" si="95">IF(P50=0, 0, IFERROR(M50 - J51, 0))</f>
        <v>0</v>
      </c>
    </row>
    <row r="51" spans="1:19" x14ac:dyDescent="0.2">
      <c r="A51" s="1">
        <v>43311</v>
      </c>
      <c r="B51" t="s">
        <v>22</v>
      </c>
      <c r="C51" s="1">
        <v>43312</v>
      </c>
      <c r="D51">
        <v>550.4</v>
      </c>
      <c r="E51">
        <v>550</v>
      </c>
      <c r="F51">
        <v>550</v>
      </c>
      <c r="G51" t="s">
        <v>20</v>
      </c>
      <c r="H51" t="s">
        <v>21</v>
      </c>
      <c r="I51" s="1">
        <v>43342</v>
      </c>
      <c r="J51">
        <v>43.75</v>
      </c>
      <c r="K51">
        <v>46.35</v>
      </c>
      <c r="L51">
        <v>19</v>
      </c>
      <c r="M51">
        <v>20.2</v>
      </c>
      <c r="N51" t="s">
        <v>25</v>
      </c>
      <c r="O51">
        <v>279600</v>
      </c>
    </row>
    <row r="52" spans="1:19" x14ac:dyDescent="0.2">
      <c r="A52" s="1">
        <v>43311</v>
      </c>
      <c r="B52" t="s">
        <v>19</v>
      </c>
      <c r="C52" s="1">
        <v>43310</v>
      </c>
      <c r="D52" t="s">
        <v>25</v>
      </c>
      <c r="E52" t="s">
        <v>25</v>
      </c>
      <c r="F52" t="s">
        <v>25</v>
      </c>
      <c r="G52" t="s">
        <v>23</v>
      </c>
      <c r="H52" t="s">
        <v>24</v>
      </c>
      <c r="I52" t="s">
        <v>25</v>
      </c>
      <c r="J52" t="s">
        <v>25</v>
      </c>
      <c r="K52" t="s">
        <v>25</v>
      </c>
      <c r="L52" t="s">
        <v>25</v>
      </c>
      <c r="M52" t="s">
        <v>25</v>
      </c>
      <c r="N52" t="s">
        <v>25</v>
      </c>
      <c r="O52" t="s">
        <v>25</v>
      </c>
      <c r="P52" s="2">
        <f t="shared" ref="P52" si="96">IFERROR(J52-J53,0)</f>
        <v>0</v>
      </c>
      <c r="Q52" s="2">
        <f t="shared" ref="Q52" si="97">IF(P52=0, 0, IFERROR(M52 - M53, 0))</f>
        <v>0</v>
      </c>
      <c r="R52" s="2">
        <f t="shared" ref="R52" si="98">IF(P52=0, 0, IFERROR(J52 - M53, 0))</f>
        <v>0</v>
      </c>
      <c r="S52" s="2">
        <f t="shared" ref="S52" si="99">IF(P52=0, 0, IFERROR(M52 - J53, 0))</f>
        <v>0</v>
      </c>
    </row>
    <row r="53" spans="1:19" x14ac:dyDescent="0.2">
      <c r="A53" s="1">
        <v>43311</v>
      </c>
      <c r="B53" t="s">
        <v>22</v>
      </c>
      <c r="C53" s="1">
        <v>43312</v>
      </c>
      <c r="D53">
        <v>550.4</v>
      </c>
      <c r="E53">
        <v>550</v>
      </c>
      <c r="F53">
        <v>550</v>
      </c>
      <c r="G53" t="s">
        <v>23</v>
      </c>
      <c r="H53" t="s">
        <v>24</v>
      </c>
      <c r="I53" s="1">
        <v>43342</v>
      </c>
      <c r="J53">
        <v>8.65</v>
      </c>
      <c r="K53">
        <v>18.600000000000001</v>
      </c>
      <c r="L53">
        <v>8.1999999999999993</v>
      </c>
      <c r="M53">
        <v>17.95</v>
      </c>
      <c r="N53" t="s">
        <v>25</v>
      </c>
      <c r="O53">
        <v>490800</v>
      </c>
    </row>
    <row r="54" spans="1:19" x14ac:dyDescent="0.2">
      <c r="A54" s="1">
        <v>43406</v>
      </c>
      <c r="B54" t="s">
        <v>19</v>
      </c>
      <c r="C54" s="1">
        <v>43405</v>
      </c>
      <c r="D54">
        <v>602.15</v>
      </c>
      <c r="E54">
        <v>600</v>
      </c>
      <c r="F54">
        <v>600</v>
      </c>
      <c r="G54" t="s">
        <v>20</v>
      </c>
      <c r="H54" t="s">
        <v>21</v>
      </c>
      <c r="I54" s="1">
        <v>43433</v>
      </c>
      <c r="J54">
        <v>20.65</v>
      </c>
      <c r="K54">
        <v>32.65</v>
      </c>
      <c r="L54">
        <v>20.65</v>
      </c>
      <c r="M54">
        <v>29</v>
      </c>
      <c r="N54" t="s">
        <v>25</v>
      </c>
      <c r="O54">
        <v>1264800</v>
      </c>
      <c r="P54" s="2">
        <f t="shared" ref="P54" si="100">IFERROR(J54-J55,0)</f>
        <v>0</v>
      </c>
      <c r="Q54" s="2">
        <f t="shared" ref="Q54" si="101">IF(P54=0, 0, IFERROR(M54 - M55, 0))</f>
        <v>0</v>
      </c>
      <c r="R54" s="2">
        <f t="shared" ref="R54" si="102">IF(P54=0, 0, IFERROR(J54 - M55, 0))</f>
        <v>0</v>
      </c>
      <c r="S54" s="2">
        <f t="shared" ref="S54" si="103">IF(P54=0, 0, IFERROR(M54 - J55, 0))</f>
        <v>0</v>
      </c>
    </row>
    <row r="55" spans="1:19" x14ac:dyDescent="0.2">
      <c r="A55" s="1">
        <v>43406</v>
      </c>
      <c r="B55" t="s">
        <v>22</v>
      </c>
      <c r="C55" s="1">
        <v>43407</v>
      </c>
      <c r="D55" t="s">
        <v>25</v>
      </c>
      <c r="E55" t="s">
        <v>25</v>
      </c>
      <c r="F55" t="s">
        <v>25</v>
      </c>
      <c r="G55" t="s">
        <v>20</v>
      </c>
      <c r="H55" t="s">
        <v>21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</row>
    <row r="56" spans="1:19" x14ac:dyDescent="0.2">
      <c r="A56" s="1">
        <v>43406</v>
      </c>
      <c r="B56" t="s">
        <v>19</v>
      </c>
      <c r="C56" s="1">
        <v>43405</v>
      </c>
      <c r="D56">
        <v>602.15</v>
      </c>
      <c r="E56">
        <v>600</v>
      </c>
      <c r="F56">
        <v>600</v>
      </c>
      <c r="G56" t="s">
        <v>23</v>
      </c>
      <c r="H56" t="s">
        <v>24</v>
      </c>
      <c r="I56" s="1">
        <v>43433</v>
      </c>
      <c r="J56">
        <v>34.4</v>
      </c>
      <c r="K56">
        <v>34.75</v>
      </c>
      <c r="L56">
        <v>23.95</v>
      </c>
      <c r="M56">
        <v>25.8</v>
      </c>
      <c r="N56" t="s">
        <v>25</v>
      </c>
      <c r="O56">
        <v>267600</v>
      </c>
      <c r="P56" s="2">
        <f t="shared" ref="P56" si="104">IFERROR(J56-J57,0)</f>
        <v>0</v>
      </c>
      <c r="Q56" s="2">
        <f t="shared" ref="Q56" si="105">IF(P56=0, 0, IFERROR(M56 - M57, 0))</f>
        <v>0</v>
      </c>
      <c r="R56" s="2">
        <f t="shared" ref="R56" si="106">IF(P56=0, 0, IFERROR(J56 - M57, 0))</f>
        <v>0</v>
      </c>
      <c r="S56" s="2">
        <f t="shared" ref="S56" si="107">IF(P56=0, 0, IFERROR(M56 - J57, 0))</f>
        <v>0</v>
      </c>
    </row>
    <row r="57" spans="1:19" x14ac:dyDescent="0.2">
      <c r="A57" s="1">
        <v>43406</v>
      </c>
      <c r="B57" t="s">
        <v>22</v>
      </c>
      <c r="C57" s="1">
        <v>43407</v>
      </c>
      <c r="D57" t="s">
        <v>25</v>
      </c>
      <c r="E57" t="s">
        <v>25</v>
      </c>
      <c r="F57" t="s">
        <v>25</v>
      </c>
      <c r="G57" t="s">
        <v>23</v>
      </c>
      <c r="H57" t="s">
        <v>24</v>
      </c>
      <c r="I57" t="s">
        <v>25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</row>
    <row r="58" spans="1:19" x14ac:dyDescent="0.2">
      <c r="A58" s="1">
        <v>43494</v>
      </c>
      <c r="B58" t="s">
        <v>19</v>
      </c>
      <c r="C58" s="1">
        <v>43493</v>
      </c>
      <c r="D58">
        <v>656.3</v>
      </c>
      <c r="E58">
        <v>650</v>
      </c>
      <c r="F58">
        <v>650</v>
      </c>
      <c r="G58" t="s">
        <v>20</v>
      </c>
      <c r="H58" t="s">
        <v>21</v>
      </c>
      <c r="I58" s="1">
        <v>43496</v>
      </c>
      <c r="J58">
        <v>26.05</v>
      </c>
      <c r="K58">
        <v>26.6</v>
      </c>
      <c r="L58">
        <v>15.5</v>
      </c>
      <c r="M58">
        <v>19.45</v>
      </c>
      <c r="N58" t="s">
        <v>25</v>
      </c>
      <c r="O58">
        <v>220800</v>
      </c>
      <c r="P58" s="2">
        <f t="shared" ref="P58" si="108">IFERROR(J58-J59,0)</f>
        <v>19.05</v>
      </c>
      <c r="Q58" s="2">
        <f t="shared" ref="Q58" si="109">IF(P58=0, 0, IFERROR(M58 - M59, 0))</f>
        <v>16.649999999999999</v>
      </c>
      <c r="R58" s="2">
        <f t="shared" ref="R58" si="110">IF(P58=0, 0, IFERROR(J58 - M59, 0))</f>
        <v>23.25</v>
      </c>
      <c r="S58" s="2">
        <f t="shared" ref="S58" si="111">IF(P58=0, 0, IFERROR(M58 - J59, 0))</f>
        <v>12.45</v>
      </c>
    </row>
    <row r="59" spans="1:19" x14ac:dyDescent="0.2">
      <c r="A59" s="1">
        <v>43494</v>
      </c>
      <c r="B59" t="s">
        <v>22</v>
      </c>
      <c r="C59" s="1">
        <v>43495</v>
      </c>
      <c r="D59">
        <v>690.95</v>
      </c>
      <c r="E59">
        <v>700</v>
      </c>
      <c r="F59">
        <v>700</v>
      </c>
      <c r="G59" t="s">
        <v>20</v>
      </c>
      <c r="H59" t="s">
        <v>21</v>
      </c>
      <c r="I59" s="1">
        <v>43496</v>
      </c>
      <c r="J59">
        <v>7</v>
      </c>
      <c r="K59">
        <v>11.1</v>
      </c>
      <c r="L59">
        <v>2.2999999999999998</v>
      </c>
      <c r="M59">
        <v>2.8</v>
      </c>
      <c r="N59" t="s">
        <v>25</v>
      </c>
      <c r="O59">
        <v>2353200</v>
      </c>
    </row>
    <row r="60" spans="1:19" x14ac:dyDescent="0.2">
      <c r="A60" s="1">
        <v>43494</v>
      </c>
      <c r="B60" t="s">
        <v>19</v>
      </c>
      <c r="C60" s="1">
        <v>43493</v>
      </c>
      <c r="D60">
        <v>656.3</v>
      </c>
      <c r="E60">
        <v>650</v>
      </c>
      <c r="F60">
        <v>650</v>
      </c>
      <c r="G60" t="s">
        <v>23</v>
      </c>
      <c r="H60" t="s">
        <v>24</v>
      </c>
      <c r="I60" s="1">
        <v>43496</v>
      </c>
      <c r="J60">
        <v>5.95</v>
      </c>
      <c r="K60">
        <v>14.1</v>
      </c>
      <c r="L60">
        <v>4.5</v>
      </c>
      <c r="M60">
        <v>11.9</v>
      </c>
      <c r="N60" t="s">
        <v>25</v>
      </c>
      <c r="O60">
        <v>622800</v>
      </c>
      <c r="P60" s="2">
        <f t="shared" ref="P60" si="112">IFERROR(J60-J61,0)</f>
        <v>-11.350000000000001</v>
      </c>
      <c r="Q60" s="2">
        <f t="shared" ref="Q60" si="113">IF(P60=0, 0, IFERROR(M60 - M61, 0))</f>
        <v>-1</v>
      </c>
      <c r="R60" s="2">
        <f t="shared" ref="R60" si="114">IF(P60=0, 0, IFERROR(J60 - M61, 0))</f>
        <v>-6.95</v>
      </c>
      <c r="S60" s="2">
        <f t="shared" ref="S60" si="115">IF(P60=0, 0, IFERROR(M60 - J61, 0))</f>
        <v>-5.4</v>
      </c>
    </row>
    <row r="61" spans="1:19" x14ac:dyDescent="0.2">
      <c r="A61" s="1">
        <v>43494</v>
      </c>
      <c r="B61" t="s">
        <v>22</v>
      </c>
      <c r="C61" s="1">
        <v>43495</v>
      </c>
      <c r="D61">
        <v>690.95</v>
      </c>
      <c r="E61">
        <v>700</v>
      </c>
      <c r="F61">
        <v>700</v>
      </c>
      <c r="G61" t="s">
        <v>23</v>
      </c>
      <c r="H61" t="s">
        <v>24</v>
      </c>
      <c r="I61" s="1">
        <v>43496</v>
      </c>
      <c r="J61">
        <v>17.3</v>
      </c>
      <c r="K61">
        <v>21.1</v>
      </c>
      <c r="L61">
        <v>9</v>
      </c>
      <c r="M61">
        <v>12.9</v>
      </c>
      <c r="N61" t="s">
        <v>25</v>
      </c>
      <c r="O61">
        <v>154800</v>
      </c>
    </row>
    <row r="62" spans="1:19" x14ac:dyDescent="0.2">
      <c r="A62" s="1">
        <v>43580</v>
      </c>
      <c r="B62" t="s">
        <v>19</v>
      </c>
      <c r="C62" s="1">
        <v>43579</v>
      </c>
      <c r="D62">
        <v>752.85</v>
      </c>
      <c r="E62">
        <v>750</v>
      </c>
      <c r="F62">
        <v>750</v>
      </c>
      <c r="G62" t="s">
        <v>20</v>
      </c>
      <c r="H62" t="s">
        <v>21</v>
      </c>
      <c r="I62" s="1">
        <v>43580</v>
      </c>
      <c r="J62">
        <v>9.5</v>
      </c>
      <c r="K62">
        <v>9.75</v>
      </c>
      <c r="L62">
        <v>1.8</v>
      </c>
      <c r="M62">
        <v>6.15</v>
      </c>
      <c r="N62" t="s">
        <v>25</v>
      </c>
      <c r="O62">
        <v>541200</v>
      </c>
      <c r="P62" s="2">
        <f t="shared" ref="P62" si="116">IFERROR(J62-J63,0)</f>
        <v>-30.6</v>
      </c>
      <c r="Q62" s="2">
        <f t="shared" ref="Q62" si="117">IF(P62=0, 0, IFERROR(M62 - M63, 0))</f>
        <v>-28.550000000000004</v>
      </c>
      <c r="R62" s="2">
        <f t="shared" ref="R62" si="118">IF(P62=0, 0, IFERROR(J62 - M63, 0))</f>
        <v>-25.200000000000003</v>
      </c>
      <c r="S62" s="2">
        <f t="shared" ref="S62" si="119">IF(P62=0, 0, IFERROR(M62 - J63, 0))</f>
        <v>-33.950000000000003</v>
      </c>
    </row>
    <row r="63" spans="1:19" x14ac:dyDescent="0.2">
      <c r="A63" s="1">
        <v>43580</v>
      </c>
      <c r="B63" t="s">
        <v>22</v>
      </c>
      <c r="C63" s="1">
        <v>43581</v>
      </c>
      <c r="D63">
        <v>759.9</v>
      </c>
      <c r="E63">
        <v>750</v>
      </c>
      <c r="F63">
        <v>750</v>
      </c>
      <c r="G63" t="s">
        <v>20</v>
      </c>
      <c r="H63" t="s">
        <v>21</v>
      </c>
      <c r="I63" s="1">
        <v>43615</v>
      </c>
      <c r="J63">
        <v>40.1</v>
      </c>
      <c r="K63">
        <v>41</v>
      </c>
      <c r="L63">
        <v>29.7</v>
      </c>
      <c r="M63">
        <v>34.700000000000003</v>
      </c>
      <c r="N63" t="s">
        <v>25</v>
      </c>
      <c r="O63">
        <v>189600</v>
      </c>
    </row>
    <row r="64" spans="1:19" x14ac:dyDescent="0.2">
      <c r="A64" s="1">
        <v>43580</v>
      </c>
      <c r="B64" t="s">
        <v>19</v>
      </c>
      <c r="C64" s="1">
        <v>43579</v>
      </c>
      <c r="D64">
        <v>752.85</v>
      </c>
      <c r="E64">
        <v>750</v>
      </c>
      <c r="F64">
        <v>750</v>
      </c>
      <c r="G64" t="s">
        <v>23</v>
      </c>
      <c r="H64" t="s">
        <v>24</v>
      </c>
      <c r="I64" s="1">
        <v>43580</v>
      </c>
      <c r="J64">
        <v>5.0999999999999996</v>
      </c>
      <c r="K64">
        <v>13</v>
      </c>
      <c r="L64">
        <v>2.4</v>
      </c>
      <c r="M64">
        <v>3.55</v>
      </c>
      <c r="N64" t="s">
        <v>25</v>
      </c>
      <c r="O64">
        <v>846000</v>
      </c>
      <c r="P64" s="2">
        <f t="shared" ref="P64" si="120">IFERROR(J64-J65,0)</f>
        <v>-18.649999999999999</v>
      </c>
      <c r="Q64" s="2">
        <f t="shared" ref="Q64" si="121">IF(P64=0, 0, IFERROR(M64 - M65, 0))</f>
        <v>-15.099999999999998</v>
      </c>
      <c r="R64" s="2">
        <f t="shared" ref="R64" si="122">IF(P64=0, 0, IFERROR(J64 - M65, 0))</f>
        <v>-13.549999999999999</v>
      </c>
      <c r="S64" s="2">
        <f t="shared" ref="S64" si="123">IF(P64=0, 0, IFERROR(M64 - J65, 0))</f>
        <v>-20.2</v>
      </c>
    </row>
    <row r="65" spans="1:19" x14ac:dyDescent="0.2">
      <c r="A65" s="1">
        <v>43580</v>
      </c>
      <c r="B65" t="s">
        <v>22</v>
      </c>
      <c r="C65" s="1">
        <v>43581</v>
      </c>
      <c r="D65">
        <v>759.9</v>
      </c>
      <c r="E65">
        <v>750</v>
      </c>
      <c r="F65">
        <v>750</v>
      </c>
      <c r="G65" t="s">
        <v>23</v>
      </c>
      <c r="H65" t="s">
        <v>24</v>
      </c>
      <c r="I65" s="1">
        <v>43615</v>
      </c>
      <c r="J65">
        <v>23.75</v>
      </c>
      <c r="K65">
        <v>26.9</v>
      </c>
      <c r="L65">
        <v>17.649999999999999</v>
      </c>
      <c r="M65">
        <v>18.649999999999999</v>
      </c>
      <c r="N65" t="s">
        <v>25</v>
      </c>
      <c r="O65">
        <v>430800</v>
      </c>
    </row>
    <row r="66" spans="1:19" x14ac:dyDescent="0.2">
      <c r="A66" s="1">
        <v>43676</v>
      </c>
      <c r="B66" t="s">
        <v>19</v>
      </c>
      <c r="C66" s="1">
        <v>43675</v>
      </c>
      <c r="D66" t="s">
        <v>25</v>
      </c>
      <c r="E66" t="s">
        <v>25</v>
      </c>
      <c r="F66" t="s">
        <v>25</v>
      </c>
      <c r="G66" t="s">
        <v>20</v>
      </c>
      <c r="H66" t="s">
        <v>21</v>
      </c>
      <c r="I66" t="s">
        <v>25</v>
      </c>
      <c r="J66" t="s">
        <v>25</v>
      </c>
      <c r="K66" t="s">
        <v>25</v>
      </c>
      <c r="L66" t="s">
        <v>25</v>
      </c>
      <c r="M66" t="s">
        <v>25</v>
      </c>
      <c r="N66" t="s">
        <v>25</v>
      </c>
      <c r="O66" t="s">
        <v>25</v>
      </c>
      <c r="P66" s="2">
        <f t="shared" ref="P66" si="124">IFERROR(J66-J67,0)</f>
        <v>0</v>
      </c>
      <c r="Q66" s="2">
        <f t="shared" ref="Q66" si="125">IF(P66=0, 0, IFERROR(M66 - M67, 0))</f>
        <v>0</v>
      </c>
      <c r="R66" s="2">
        <f t="shared" ref="R66" si="126">IF(P66=0, 0, IFERROR(J66 - M67, 0))</f>
        <v>0</v>
      </c>
      <c r="S66" s="2">
        <f t="shared" ref="S66" si="127">IF(P66=0, 0, IFERROR(M66 - J67, 0))</f>
        <v>0</v>
      </c>
    </row>
    <row r="67" spans="1:19" x14ac:dyDescent="0.2">
      <c r="A67" s="1">
        <v>43676</v>
      </c>
      <c r="B67" t="s">
        <v>22</v>
      </c>
      <c r="C67" s="1">
        <v>43677</v>
      </c>
      <c r="D67">
        <v>674.1</v>
      </c>
      <c r="E67">
        <v>650</v>
      </c>
      <c r="F67">
        <v>650</v>
      </c>
      <c r="G67" t="s">
        <v>20</v>
      </c>
      <c r="H67" t="s">
        <v>21</v>
      </c>
      <c r="I67" s="1">
        <v>43706</v>
      </c>
      <c r="J67">
        <v>42.5</v>
      </c>
      <c r="K67">
        <v>48</v>
      </c>
      <c r="L67">
        <v>33.450000000000003</v>
      </c>
      <c r="M67">
        <v>38.450000000000003</v>
      </c>
      <c r="N67" t="s">
        <v>25</v>
      </c>
      <c r="O67">
        <v>15600</v>
      </c>
    </row>
    <row r="68" spans="1:19" x14ac:dyDescent="0.2">
      <c r="A68" s="1">
        <v>43676</v>
      </c>
      <c r="B68" t="s">
        <v>19</v>
      </c>
      <c r="C68" s="1">
        <v>43675</v>
      </c>
      <c r="D68" t="s">
        <v>25</v>
      </c>
      <c r="E68" t="s">
        <v>25</v>
      </c>
      <c r="F68" t="s">
        <v>25</v>
      </c>
      <c r="G68" t="s">
        <v>23</v>
      </c>
      <c r="H68" t="s">
        <v>24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N68" t="s">
        <v>25</v>
      </c>
      <c r="O68" t="s">
        <v>25</v>
      </c>
      <c r="P68" s="2">
        <f t="shared" ref="P68" si="128">IFERROR(J68-J69,0)</f>
        <v>0</v>
      </c>
      <c r="Q68" s="2">
        <f t="shared" ref="Q68" si="129">IF(P68=0, 0, IFERROR(M68 - M69, 0))</f>
        <v>0</v>
      </c>
      <c r="R68" s="2">
        <f t="shared" ref="R68" si="130">IF(P68=0, 0, IFERROR(J68 - M69, 0))</f>
        <v>0</v>
      </c>
      <c r="S68" s="2">
        <f t="shared" ref="S68" si="131">IF(P68=0, 0, IFERROR(M68 - J69, 0))</f>
        <v>0</v>
      </c>
    </row>
    <row r="69" spans="1:19" x14ac:dyDescent="0.2">
      <c r="A69" s="1">
        <v>43676</v>
      </c>
      <c r="B69" t="s">
        <v>22</v>
      </c>
      <c r="C69" s="1">
        <v>43677</v>
      </c>
      <c r="D69">
        <v>674.1</v>
      </c>
      <c r="E69">
        <v>650</v>
      </c>
      <c r="F69">
        <v>650</v>
      </c>
      <c r="G69" t="s">
        <v>23</v>
      </c>
      <c r="H69" t="s">
        <v>24</v>
      </c>
      <c r="I69" s="1">
        <v>43706</v>
      </c>
      <c r="J69">
        <v>12.25</v>
      </c>
      <c r="K69">
        <v>18.7</v>
      </c>
      <c r="L69">
        <v>7.8</v>
      </c>
      <c r="M69">
        <v>10.3</v>
      </c>
      <c r="N69" t="s">
        <v>25</v>
      </c>
      <c r="O69">
        <v>540000</v>
      </c>
    </row>
    <row r="70" spans="1:19" x14ac:dyDescent="0.2">
      <c r="A70" s="1">
        <v>43760</v>
      </c>
      <c r="B70" t="s">
        <v>19</v>
      </c>
      <c r="C70" s="1">
        <v>43759</v>
      </c>
      <c r="D70" t="s">
        <v>25</v>
      </c>
      <c r="E70" t="s">
        <v>25</v>
      </c>
      <c r="F70" t="s">
        <v>25</v>
      </c>
      <c r="G70" t="s">
        <v>20</v>
      </c>
      <c r="H70" t="s">
        <v>21</v>
      </c>
      <c r="I70" t="s">
        <v>25</v>
      </c>
      <c r="J70" t="s">
        <v>25</v>
      </c>
      <c r="K70" t="s">
        <v>25</v>
      </c>
      <c r="L70" t="s">
        <v>25</v>
      </c>
      <c r="M70" t="s">
        <v>25</v>
      </c>
      <c r="N70" t="s">
        <v>25</v>
      </c>
      <c r="O70" t="s">
        <v>25</v>
      </c>
      <c r="P70" s="2">
        <f t="shared" ref="P70" si="132">IFERROR(J70-J71,0)</f>
        <v>0</v>
      </c>
      <c r="Q70" s="2">
        <f t="shared" ref="Q70" si="133">IF(P70=0, 0, IFERROR(M70 - M71, 0))</f>
        <v>0</v>
      </c>
      <c r="R70" s="2">
        <f t="shared" ref="R70" si="134">IF(P70=0, 0, IFERROR(J70 - M71, 0))</f>
        <v>0</v>
      </c>
      <c r="S70" s="2">
        <f t="shared" ref="S70" si="135">IF(P70=0, 0, IFERROR(M70 - J71, 0))</f>
        <v>0</v>
      </c>
    </row>
    <row r="71" spans="1:19" x14ac:dyDescent="0.2">
      <c r="A71" s="1">
        <v>43760</v>
      </c>
      <c r="B71" t="s">
        <v>22</v>
      </c>
      <c r="C71" s="1">
        <v>43761</v>
      </c>
      <c r="D71">
        <v>714.85</v>
      </c>
      <c r="E71">
        <v>700</v>
      </c>
      <c r="F71">
        <v>700</v>
      </c>
      <c r="G71" t="s">
        <v>20</v>
      </c>
      <c r="H71" t="s">
        <v>21</v>
      </c>
      <c r="I71" s="1">
        <v>43769</v>
      </c>
      <c r="J71">
        <v>27.35</v>
      </c>
      <c r="K71">
        <v>37.25</v>
      </c>
      <c r="L71">
        <v>22</v>
      </c>
      <c r="M71">
        <v>24.75</v>
      </c>
      <c r="N71" t="s">
        <v>25</v>
      </c>
      <c r="O71">
        <v>486000</v>
      </c>
    </row>
    <row r="72" spans="1:19" x14ac:dyDescent="0.2">
      <c r="A72" s="1">
        <v>43760</v>
      </c>
      <c r="B72" t="s">
        <v>19</v>
      </c>
      <c r="C72" s="1">
        <v>43759</v>
      </c>
      <c r="D72" t="s">
        <v>25</v>
      </c>
      <c r="E72" t="s">
        <v>25</v>
      </c>
      <c r="F72" t="s">
        <v>25</v>
      </c>
      <c r="G72" t="s">
        <v>23</v>
      </c>
      <c r="H72" t="s">
        <v>24</v>
      </c>
      <c r="I72" t="s">
        <v>25</v>
      </c>
      <c r="J72" t="s">
        <v>25</v>
      </c>
      <c r="K72" t="s">
        <v>25</v>
      </c>
      <c r="L72" t="s">
        <v>25</v>
      </c>
      <c r="M72" t="s">
        <v>25</v>
      </c>
      <c r="N72" t="s">
        <v>25</v>
      </c>
      <c r="O72" t="s">
        <v>25</v>
      </c>
      <c r="P72" s="2">
        <f t="shared" ref="P72" si="136">IFERROR(J72-J73,0)</f>
        <v>0</v>
      </c>
      <c r="Q72" s="2">
        <f t="shared" ref="Q72" si="137">IF(P72=0, 0, IFERROR(M72 - M73, 0))</f>
        <v>0</v>
      </c>
      <c r="R72" s="2">
        <f t="shared" ref="R72" si="138">IF(P72=0, 0, IFERROR(J72 - M73, 0))</f>
        <v>0</v>
      </c>
      <c r="S72" s="2">
        <f t="shared" ref="S72" si="139">IF(P72=0, 0, IFERROR(M72 - J73, 0))</f>
        <v>0</v>
      </c>
    </row>
    <row r="73" spans="1:19" x14ac:dyDescent="0.2">
      <c r="A73" s="1">
        <v>43760</v>
      </c>
      <c r="B73" t="s">
        <v>22</v>
      </c>
      <c r="C73" s="1">
        <v>43761</v>
      </c>
      <c r="D73">
        <v>714.85</v>
      </c>
      <c r="E73">
        <v>700</v>
      </c>
      <c r="F73">
        <v>700</v>
      </c>
      <c r="G73" t="s">
        <v>23</v>
      </c>
      <c r="H73" t="s">
        <v>24</v>
      </c>
      <c r="I73" s="1">
        <v>43769</v>
      </c>
      <c r="J73">
        <v>11.45</v>
      </c>
      <c r="K73">
        <v>11.45</v>
      </c>
      <c r="L73">
        <v>6</v>
      </c>
      <c r="M73">
        <v>7.5</v>
      </c>
      <c r="N73" t="s">
        <v>25</v>
      </c>
      <c r="O73">
        <v>1161600</v>
      </c>
    </row>
    <row r="74" spans="1:19" x14ac:dyDescent="0.2">
      <c r="A74" s="1">
        <v>43852</v>
      </c>
      <c r="B74" t="s">
        <v>19</v>
      </c>
      <c r="C74" s="1">
        <v>43851</v>
      </c>
      <c r="D74">
        <v>717.6</v>
      </c>
      <c r="E74">
        <v>700</v>
      </c>
      <c r="F74">
        <v>700</v>
      </c>
      <c r="G74" t="s">
        <v>20</v>
      </c>
      <c r="H74" t="s">
        <v>21</v>
      </c>
      <c r="I74" s="1">
        <v>43860</v>
      </c>
      <c r="J74">
        <v>30.6</v>
      </c>
      <c r="K74">
        <v>36.200000000000003</v>
      </c>
      <c r="L74">
        <v>28.85</v>
      </c>
      <c r="M74">
        <v>29.3</v>
      </c>
      <c r="N74" t="s">
        <v>25</v>
      </c>
      <c r="O74">
        <v>105600</v>
      </c>
      <c r="P74" s="2">
        <f t="shared" ref="P74" si="140">IFERROR(J74-J75,0)</f>
        <v>2.25</v>
      </c>
      <c r="Q74" s="2">
        <f t="shared" ref="Q74" si="141">IF(P74=0, 0, IFERROR(M74 - M75, 0))</f>
        <v>1.1000000000000014</v>
      </c>
      <c r="R74" s="2">
        <f t="shared" ref="R74" si="142">IF(P74=0, 0, IFERROR(J74 - M75, 0))</f>
        <v>2.4000000000000021</v>
      </c>
      <c r="S74" s="2">
        <f t="shared" ref="S74" si="143">IF(P74=0, 0, IFERROR(M74 - J75, 0))</f>
        <v>0.94999999999999929</v>
      </c>
    </row>
    <row r="75" spans="1:19" x14ac:dyDescent="0.2">
      <c r="A75" s="1">
        <v>43852</v>
      </c>
      <c r="B75" t="s">
        <v>22</v>
      </c>
      <c r="C75" s="1">
        <v>43853</v>
      </c>
      <c r="D75">
        <v>723</v>
      </c>
      <c r="E75">
        <v>700</v>
      </c>
      <c r="F75">
        <v>700</v>
      </c>
      <c r="G75" t="s">
        <v>20</v>
      </c>
      <c r="H75" t="s">
        <v>21</v>
      </c>
      <c r="I75" s="1">
        <v>43860</v>
      </c>
      <c r="J75">
        <v>28.35</v>
      </c>
      <c r="K75">
        <v>41.5</v>
      </c>
      <c r="L75">
        <v>25.8</v>
      </c>
      <c r="M75">
        <v>28.2</v>
      </c>
      <c r="N75" t="s">
        <v>25</v>
      </c>
      <c r="O75">
        <v>122400</v>
      </c>
    </row>
    <row r="76" spans="1:19" x14ac:dyDescent="0.2">
      <c r="A76" s="1">
        <v>43852</v>
      </c>
      <c r="B76" t="s">
        <v>19</v>
      </c>
      <c r="C76" s="1">
        <v>43851</v>
      </c>
      <c r="D76">
        <v>717.6</v>
      </c>
      <c r="E76">
        <v>700</v>
      </c>
      <c r="F76">
        <v>700</v>
      </c>
      <c r="G76" t="s">
        <v>23</v>
      </c>
      <c r="H76" t="s">
        <v>24</v>
      </c>
      <c r="I76" s="1">
        <v>43860</v>
      </c>
      <c r="J76">
        <v>7.6</v>
      </c>
      <c r="K76">
        <v>9.8000000000000007</v>
      </c>
      <c r="L76">
        <v>5.8</v>
      </c>
      <c r="M76">
        <v>9.1999999999999993</v>
      </c>
      <c r="N76" t="s">
        <v>25</v>
      </c>
      <c r="O76">
        <v>826800</v>
      </c>
      <c r="P76" s="2">
        <f t="shared" ref="P76" si="144">IFERROR(J76-J77,0)</f>
        <v>2.1499999999999995</v>
      </c>
      <c r="Q76" s="2">
        <f t="shared" ref="Q76" si="145">IF(P76=0, 0, IFERROR(M76 - M77, 0))</f>
        <v>6.1499999999999995</v>
      </c>
      <c r="R76" s="2">
        <f t="shared" ref="R76" si="146">IF(P76=0, 0, IFERROR(J76 - M77, 0))</f>
        <v>4.55</v>
      </c>
      <c r="S76" s="2">
        <f t="shared" ref="S76" si="147">IF(P76=0, 0, IFERROR(M76 - J77, 0))</f>
        <v>3.7499999999999991</v>
      </c>
    </row>
    <row r="77" spans="1:19" x14ac:dyDescent="0.2">
      <c r="A77" s="1">
        <v>43852</v>
      </c>
      <c r="B77" t="s">
        <v>22</v>
      </c>
      <c r="C77" s="1">
        <v>43853</v>
      </c>
      <c r="D77">
        <v>723</v>
      </c>
      <c r="E77">
        <v>700</v>
      </c>
      <c r="F77">
        <v>700</v>
      </c>
      <c r="G77" t="s">
        <v>23</v>
      </c>
      <c r="H77" t="s">
        <v>24</v>
      </c>
      <c r="I77" s="1">
        <v>43860</v>
      </c>
      <c r="J77">
        <v>5.45</v>
      </c>
      <c r="K77">
        <v>5.45</v>
      </c>
      <c r="L77">
        <v>2.5</v>
      </c>
      <c r="M77">
        <v>3.05</v>
      </c>
      <c r="N77" t="s">
        <v>25</v>
      </c>
      <c r="O77">
        <v>1845600</v>
      </c>
    </row>
    <row r="78" spans="1:19" x14ac:dyDescent="0.2">
      <c r="A78" s="1">
        <v>43949</v>
      </c>
      <c r="B78" t="s">
        <v>19</v>
      </c>
      <c r="C78" s="1">
        <v>43948</v>
      </c>
      <c r="D78">
        <v>427.3</v>
      </c>
      <c r="E78">
        <v>450</v>
      </c>
      <c r="F78">
        <v>440</v>
      </c>
      <c r="G78" t="s">
        <v>20</v>
      </c>
      <c r="H78" t="s">
        <v>21</v>
      </c>
      <c r="I78" s="1">
        <v>43951</v>
      </c>
      <c r="J78">
        <v>8.6999999999999993</v>
      </c>
      <c r="K78">
        <v>13.95</v>
      </c>
      <c r="L78">
        <v>7.75</v>
      </c>
      <c r="M78">
        <v>12.7</v>
      </c>
      <c r="N78" t="s">
        <v>25</v>
      </c>
      <c r="O78">
        <v>1189200</v>
      </c>
      <c r="P78" s="2">
        <f t="shared" ref="P78" si="148">IFERROR(J78-J79,0)</f>
        <v>-0.90000000000000036</v>
      </c>
      <c r="Q78" s="2">
        <f t="shared" ref="Q78" si="149">IF(P78=0, 0, IFERROR(M78 - M79, 0))</f>
        <v>7.2999999999999989</v>
      </c>
      <c r="R78" s="2">
        <f t="shared" ref="R78" si="150">IF(P78=0, 0, IFERROR(J78 - M79, 0))</f>
        <v>3.2999999999999989</v>
      </c>
      <c r="S78" s="2">
        <f t="shared" ref="S78" si="151">IF(P78=0, 0, IFERROR(M78 - J79, 0))</f>
        <v>3.0999999999999996</v>
      </c>
    </row>
    <row r="79" spans="1:19" x14ac:dyDescent="0.2">
      <c r="A79" s="1">
        <v>43949</v>
      </c>
      <c r="B79" t="s">
        <v>22</v>
      </c>
      <c r="C79" s="1">
        <v>43950</v>
      </c>
      <c r="D79">
        <v>439.1</v>
      </c>
      <c r="E79">
        <v>450</v>
      </c>
      <c r="F79">
        <v>440</v>
      </c>
      <c r="G79" t="s">
        <v>20</v>
      </c>
      <c r="H79" t="s">
        <v>21</v>
      </c>
      <c r="I79" s="1">
        <v>43951</v>
      </c>
      <c r="J79">
        <v>9.6</v>
      </c>
      <c r="K79">
        <v>14.2</v>
      </c>
      <c r="L79">
        <v>4.0999999999999996</v>
      </c>
      <c r="M79">
        <v>5.4</v>
      </c>
      <c r="N79" t="s">
        <v>25</v>
      </c>
      <c r="O79">
        <v>1100400</v>
      </c>
    </row>
    <row r="80" spans="1:19" x14ac:dyDescent="0.2">
      <c r="A80" s="1">
        <v>43949</v>
      </c>
      <c r="B80" t="s">
        <v>19</v>
      </c>
      <c r="C80" s="1">
        <v>43948</v>
      </c>
      <c r="D80">
        <v>427.3</v>
      </c>
      <c r="E80">
        <v>450</v>
      </c>
      <c r="F80">
        <v>440</v>
      </c>
      <c r="G80" t="s">
        <v>23</v>
      </c>
      <c r="H80" t="s">
        <v>24</v>
      </c>
      <c r="I80" s="1">
        <v>43951</v>
      </c>
      <c r="J80">
        <v>35.4</v>
      </c>
      <c r="K80">
        <v>37.549999999999997</v>
      </c>
      <c r="L80">
        <v>23.05</v>
      </c>
      <c r="M80">
        <v>24.5</v>
      </c>
      <c r="N80" t="s">
        <v>25</v>
      </c>
      <c r="O80">
        <v>207600</v>
      </c>
      <c r="P80" s="2">
        <f t="shared" ref="P80" si="152">IFERROR(J80-J81,0)</f>
        <v>18.2</v>
      </c>
      <c r="Q80" s="2">
        <f t="shared" ref="Q80" si="153">IF(P80=0, 0, IFERROR(M80 - M81, 0))</f>
        <v>18.5</v>
      </c>
      <c r="R80" s="2">
        <f t="shared" ref="R80" si="154">IF(P80=0, 0, IFERROR(J80 - M81, 0))</f>
        <v>29.4</v>
      </c>
      <c r="S80" s="2">
        <f t="shared" ref="S80" si="155">IF(P80=0, 0, IFERROR(M80 - J81, 0))</f>
        <v>7.3000000000000007</v>
      </c>
    </row>
    <row r="81" spans="1:19" x14ac:dyDescent="0.2">
      <c r="A81" s="1">
        <v>43949</v>
      </c>
      <c r="B81" t="s">
        <v>22</v>
      </c>
      <c r="C81" s="1">
        <v>43950</v>
      </c>
      <c r="D81">
        <v>439.1</v>
      </c>
      <c r="E81">
        <v>450</v>
      </c>
      <c r="F81">
        <v>440</v>
      </c>
      <c r="G81" t="s">
        <v>23</v>
      </c>
      <c r="H81" t="s">
        <v>24</v>
      </c>
      <c r="I81" s="1">
        <v>43951</v>
      </c>
      <c r="J81">
        <v>17.2</v>
      </c>
      <c r="K81">
        <v>21.3</v>
      </c>
      <c r="L81">
        <v>4.7</v>
      </c>
      <c r="M81">
        <v>6</v>
      </c>
      <c r="N81" t="s">
        <v>25</v>
      </c>
      <c r="O81">
        <v>543600</v>
      </c>
    </row>
    <row r="82" spans="1:19" x14ac:dyDescent="0.2">
      <c r="A82" s="1">
        <v>44033</v>
      </c>
      <c r="B82" t="s">
        <v>19</v>
      </c>
      <c r="C82" s="1">
        <v>44032</v>
      </c>
      <c r="D82" t="s">
        <v>25</v>
      </c>
      <c r="E82" t="s">
        <v>25</v>
      </c>
      <c r="F82" t="s">
        <v>25</v>
      </c>
      <c r="G82" t="s">
        <v>20</v>
      </c>
      <c r="H82" t="s">
        <v>21</v>
      </c>
      <c r="I82" t="s">
        <v>25</v>
      </c>
      <c r="J82" t="s">
        <v>25</v>
      </c>
      <c r="K82" t="s">
        <v>25</v>
      </c>
      <c r="L82" t="s">
        <v>25</v>
      </c>
      <c r="M82" t="s">
        <v>25</v>
      </c>
      <c r="N82" t="s">
        <v>25</v>
      </c>
      <c r="O82" t="s">
        <v>25</v>
      </c>
      <c r="P82" s="2">
        <f t="shared" ref="P82" si="156">IFERROR(J82-J83,0)</f>
        <v>0</v>
      </c>
      <c r="Q82" s="2">
        <f t="shared" ref="Q82" si="157">IF(P82=0, 0, IFERROR(M82 - M83, 0))</f>
        <v>0</v>
      </c>
      <c r="R82" s="2">
        <f t="shared" ref="R82" si="158">IF(P82=0, 0, IFERROR(J82 - M83, 0))</f>
        <v>0</v>
      </c>
      <c r="S82" s="2">
        <f t="shared" ref="S82" si="159">IF(P82=0, 0, IFERROR(M82 - J83, 0))</f>
        <v>0</v>
      </c>
    </row>
    <row r="83" spans="1:19" x14ac:dyDescent="0.2">
      <c r="A83" s="1">
        <v>44033</v>
      </c>
      <c r="B83" t="s">
        <v>22</v>
      </c>
      <c r="C83" s="1">
        <v>44034</v>
      </c>
      <c r="D83" t="s">
        <v>25</v>
      </c>
      <c r="E83" t="s">
        <v>25</v>
      </c>
      <c r="F83" t="s">
        <v>25</v>
      </c>
      <c r="G83" t="s">
        <v>20</v>
      </c>
      <c r="H83" t="s">
        <v>21</v>
      </c>
      <c r="I83" t="s">
        <v>25</v>
      </c>
      <c r="J83" t="s">
        <v>25</v>
      </c>
      <c r="K83" t="s">
        <v>25</v>
      </c>
      <c r="L83" t="s">
        <v>25</v>
      </c>
      <c r="M83" t="s">
        <v>25</v>
      </c>
      <c r="N83" t="s">
        <v>25</v>
      </c>
      <c r="O83" t="s">
        <v>25</v>
      </c>
    </row>
    <row r="84" spans="1:19" x14ac:dyDescent="0.2">
      <c r="A84" s="1">
        <v>44033</v>
      </c>
      <c r="B84" t="s">
        <v>19</v>
      </c>
      <c r="C84" s="1">
        <v>44032</v>
      </c>
      <c r="D84" t="s">
        <v>25</v>
      </c>
      <c r="E84" t="s">
        <v>25</v>
      </c>
      <c r="F84" t="s">
        <v>25</v>
      </c>
      <c r="G84" t="s">
        <v>23</v>
      </c>
      <c r="H84" t="s">
        <v>24</v>
      </c>
      <c r="I84" t="s">
        <v>25</v>
      </c>
      <c r="J84" t="s">
        <v>25</v>
      </c>
      <c r="K84" t="s">
        <v>25</v>
      </c>
      <c r="L84" t="s">
        <v>25</v>
      </c>
      <c r="M84" t="s">
        <v>25</v>
      </c>
      <c r="N84" t="s">
        <v>25</v>
      </c>
      <c r="O84" t="s">
        <v>25</v>
      </c>
      <c r="P84" s="2">
        <f t="shared" ref="P84" si="160">IFERROR(J84-J85,0)</f>
        <v>0</v>
      </c>
      <c r="Q84" s="2">
        <f t="shared" ref="Q84" si="161">IF(P84=0, 0, IFERROR(M84 - M85, 0))</f>
        <v>0</v>
      </c>
      <c r="R84" s="2">
        <f t="shared" ref="R84" si="162">IF(P84=0, 0, IFERROR(J84 - M85, 0))</f>
        <v>0</v>
      </c>
      <c r="S84" s="2">
        <f t="shared" ref="S84" si="163">IF(P84=0, 0, IFERROR(M84 - J85, 0))</f>
        <v>0</v>
      </c>
    </row>
    <row r="85" spans="1:19" x14ac:dyDescent="0.2">
      <c r="A85" s="1">
        <v>44033</v>
      </c>
      <c r="B85" t="s">
        <v>22</v>
      </c>
      <c r="C85" s="1">
        <v>44034</v>
      </c>
      <c r="D85" t="s">
        <v>25</v>
      </c>
      <c r="E85" t="s">
        <v>25</v>
      </c>
      <c r="F85" t="s">
        <v>25</v>
      </c>
      <c r="G85" t="s">
        <v>23</v>
      </c>
      <c r="H85" t="s">
        <v>24</v>
      </c>
      <c r="I85" t="s">
        <v>25</v>
      </c>
      <c r="J85" t="s">
        <v>25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</row>
    <row r="86" spans="1:19" x14ac:dyDescent="0.2">
      <c r="A86" s="1">
        <v>44133</v>
      </c>
      <c r="B86" t="s">
        <v>19</v>
      </c>
      <c r="C86" s="1">
        <v>44132</v>
      </c>
      <c r="D86">
        <v>504.7</v>
      </c>
      <c r="E86">
        <v>500</v>
      </c>
      <c r="F86">
        <v>500</v>
      </c>
      <c r="G86" t="s">
        <v>20</v>
      </c>
      <c r="H86" t="s">
        <v>21</v>
      </c>
      <c r="I86" s="1">
        <v>44133</v>
      </c>
      <c r="J86">
        <v>15.1</v>
      </c>
      <c r="K86">
        <v>21.6</v>
      </c>
      <c r="L86">
        <v>8.75</v>
      </c>
      <c r="M86">
        <v>14.35</v>
      </c>
      <c r="N86" t="s">
        <v>25</v>
      </c>
      <c r="O86">
        <v>1306800</v>
      </c>
      <c r="P86" s="2">
        <f t="shared" ref="P86" si="164">IFERROR(J86-J87,0)</f>
        <v>0</v>
      </c>
      <c r="Q86" s="2">
        <f t="shared" ref="Q86" si="165">IF(P86=0, 0, IFERROR(M86 - M87, 0))</f>
        <v>0</v>
      </c>
      <c r="R86" s="2">
        <f t="shared" ref="R86" si="166">IF(P86=0, 0, IFERROR(J86 - M87, 0))</f>
        <v>0</v>
      </c>
      <c r="S86" s="2">
        <f t="shared" ref="S86" si="167">IF(P86=0, 0, IFERROR(M86 - J87, 0))</f>
        <v>0</v>
      </c>
    </row>
    <row r="87" spans="1:19" x14ac:dyDescent="0.2">
      <c r="A87" s="1">
        <v>44133</v>
      </c>
      <c r="B87" t="s">
        <v>22</v>
      </c>
      <c r="C87" s="1">
        <v>44134</v>
      </c>
      <c r="D87" t="s">
        <v>25</v>
      </c>
      <c r="E87" t="s">
        <v>25</v>
      </c>
      <c r="F87" t="s">
        <v>25</v>
      </c>
      <c r="G87" t="s">
        <v>20</v>
      </c>
      <c r="H87" t="s">
        <v>21</v>
      </c>
      <c r="I87" t="s">
        <v>25</v>
      </c>
      <c r="J87" t="s">
        <v>25</v>
      </c>
      <c r="K87" t="s">
        <v>25</v>
      </c>
      <c r="L87" t="s">
        <v>25</v>
      </c>
      <c r="M87" t="s">
        <v>25</v>
      </c>
      <c r="N87" t="s">
        <v>25</v>
      </c>
      <c r="O87" t="s">
        <v>25</v>
      </c>
    </row>
    <row r="88" spans="1:19" x14ac:dyDescent="0.2">
      <c r="A88" s="1">
        <v>44133</v>
      </c>
      <c r="B88" t="s">
        <v>19</v>
      </c>
      <c r="C88" s="1">
        <v>44132</v>
      </c>
      <c r="D88">
        <v>504.7</v>
      </c>
      <c r="E88">
        <v>500</v>
      </c>
      <c r="F88">
        <v>500</v>
      </c>
      <c r="G88" t="s">
        <v>23</v>
      </c>
      <c r="H88" t="s">
        <v>24</v>
      </c>
      <c r="I88" s="1">
        <v>44133</v>
      </c>
      <c r="J88">
        <v>6.95</v>
      </c>
      <c r="K88">
        <v>15.1</v>
      </c>
      <c r="L88">
        <v>3.7</v>
      </c>
      <c r="M88">
        <v>9.15</v>
      </c>
      <c r="N88" t="s">
        <v>25</v>
      </c>
      <c r="O88">
        <v>567600</v>
      </c>
      <c r="P88" s="2">
        <f t="shared" ref="P88" si="168">IFERROR(J88-J89,0)</f>
        <v>0</v>
      </c>
      <c r="Q88" s="2">
        <f t="shared" ref="Q88" si="169">IF(P88=0, 0, IFERROR(M88 - M89, 0))</f>
        <v>0</v>
      </c>
      <c r="R88" s="2">
        <f t="shared" ref="R88" si="170">IF(P88=0, 0, IFERROR(J88 - M89, 0))</f>
        <v>0</v>
      </c>
      <c r="S88" s="2">
        <f t="shared" ref="S88" si="171">IF(P88=0, 0, IFERROR(M88 - J89, 0))</f>
        <v>0</v>
      </c>
    </row>
    <row r="89" spans="1:19" x14ac:dyDescent="0.2">
      <c r="A89" s="1">
        <v>44133</v>
      </c>
      <c r="B89" t="s">
        <v>22</v>
      </c>
      <c r="C89" s="1">
        <v>44134</v>
      </c>
      <c r="D89" t="s">
        <v>25</v>
      </c>
      <c r="E89" t="s">
        <v>25</v>
      </c>
      <c r="F89" t="s">
        <v>25</v>
      </c>
      <c r="G89" t="s">
        <v>23</v>
      </c>
      <c r="H89" t="s">
        <v>24</v>
      </c>
      <c r="I89" t="s">
        <v>25</v>
      </c>
      <c r="J89" t="s">
        <v>25</v>
      </c>
      <c r="K89" t="s">
        <v>25</v>
      </c>
      <c r="L89" t="s">
        <v>25</v>
      </c>
      <c r="M89" t="s">
        <v>25</v>
      </c>
      <c r="N89" t="s">
        <v>25</v>
      </c>
      <c r="O89" t="s">
        <v>25</v>
      </c>
    </row>
    <row r="90" spans="1:19" x14ac:dyDescent="0.2">
      <c r="A90" s="1">
        <v>44223</v>
      </c>
      <c r="B90" t="s">
        <v>19</v>
      </c>
      <c r="C90" s="1">
        <v>44222</v>
      </c>
      <c r="D90" t="s">
        <v>25</v>
      </c>
      <c r="E90" t="s">
        <v>25</v>
      </c>
      <c r="F90" t="s">
        <v>25</v>
      </c>
      <c r="G90" t="s">
        <v>20</v>
      </c>
      <c r="H90" t="s">
        <v>21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s="2">
        <f t="shared" ref="P90" si="172">IFERROR(J90-J91,0)</f>
        <v>0</v>
      </c>
      <c r="Q90" s="2">
        <f t="shared" ref="Q90" si="173">IF(P90=0, 0, IFERROR(M90 - M91, 0))</f>
        <v>0</v>
      </c>
      <c r="R90" s="2">
        <f t="shared" ref="R90" si="174">IF(P90=0, 0, IFERROR(J90 - M91, 0))</f>
        <v>0</v>
      </c>
      <c r="S90" s="2">
        <f t="shared" ref="S90" si="175">IF(P90=0, 0, IFERROR(M90 - J91, 0))</f>
        <v>0</v>
      </c>
    </row>
    <row r="91" spans="1:19" x14ac:dyDescent="0.2">
      <c r="A91" s="1">
        <v>44223</v>
      </c>
      <c r="B91" t="s">
        <v>22</v>
      </c>
      <c r="C91" s="1">
        <v>44224</v>
      </c>
      <c r="D91">
        <v>670.7</v>
      </c>
      <c r="E91">
        <v>650</v>
      </c>
      <c r="F91">
        <v>650</v>
      </c>
      <c r="G91" t="s">
        <v>20</v>
      </c>
      <c r="H91" t="s">
        <v>21</v>
      </c>
      <c r="I91" s="1">
        <v>44224</v>
      </c>
      <c r="J91">
        <v>1.1499999999999999</v>
      </c>
      <c r="K91">
        <v>23.95</v>
      </c>
      <c r="L91">
        <v>0.45</v>
      </c>
      <c r="M91">
        <v>20.65</v>
      </c>
      <c r="N91" t="s">
        <v>25</v>
      </c>
      <c r="O91">
        <v>112800</v>
      </c>
    </row>
    <row r="92" spans="1:19" x14ac:dyDescent="0.2">
      <c r="A92" s="1">
        <v>44223</v>
      </c>
      <c r="B92" t="s">
        <v>19</v>
      </c>
      <c r="C92" s="1">
        <v>44222</v>
      </c>
      <c r="D92" t="s">
        <v>25</v>
      </c>
      <c r="E92" t="s">
        <v>25</v>
      </c>
      <c r="F92" t="s">
        <v>25</v>
      </c>
      <c r="G92" t="s">
        <v>23</v>
      </c>
      <c r="H92" t="s">
        <v>24</v>
      </c>
      <c r="I92" t="s">
        <v>25</v>
      </c>
      <c r="J92" t="s">
        <v>25</v>
      </c>
      <c r="K92" t="s">
        <v>25</v>
      </c>
      <c r="L92" t="s">
        <v>25</v>
      </c>
      <c r="M92" t="s">
        <v>25</v>
      </c>
      <c r="N92" t="s">
        <v>25</v>
      </c>
      <c r="O92" t="s">
        <v>25</v>
      </c>
      <c r="P92" s="2">
        <f t="shared" ref="P92" si="176">IFERROR(J92-J93,0)</f>
        <v>0</v>
      </c>
      <c r="Q92" s="2">
        <f t="shared" ref="Q92" si="177">IF(P92=0, 0, IFERROR(M92 - M93, 0))</f>
        <v>0</v>
      </c>
      <c r="R92" s="2">
        <f t="shared" ref="R92" si="178">IF(P92=0, 0, IFERROR(J92 - M93, 0))</f>
        <v>0</v>
      </c>
      <c r="S92" s="2">
        <f t="shared" ref="S92" si="179">IF(P92=0, 0, IFERROR(M92 - J93, 0))</f>
        <v>0</v>
      </c>
    </row>
    <row r="93" spans="1:19" x14ac:dyDescent="0.2">
      <c r="A93" s="1">
        <v>44223</v>
      </c>
      <c r="B93" t="s">
        <v>22</v>
      </c>
      <c r="C93" s="1">
        <v>44224</v>
      </c>
      <c r="D93">
        <v>670.7</v>
      </c>
      <c r="E93">
        <v>650</v>
      </c>
      <c r="F93">
        <v>650</v>
      </c>
      <c r="G93" t="s">
        <v>23</v>
      </c>
      <c r="H93" t="s">
        <v>24</v>
      </c>
      <c r="I93" s="1">
        <v>44224</v>
      </c>
      <c r="J93">
        <v>25.1</v>
      </c>
      <c r="K93">
        <v>29.25</v>
      </c>
      <c r="L93">
        <v>0.05</v>
      </c>
      <c r="M93">
        <v>0.05</v>
      </c>
      <c r="N93" t="s">
        <v>25</v>
      </c>
      <c r="O93">
        <v>336000</v>
      </c>
    </row>
    <row r="94" spans="1:19" x14ac:dyDescent="0.2">
      <c r="A94" s="1">
        <v>44313</v>
      </c>
      <c r="B94" t="s">
        <v>19</v>
      </c>
      <c r="C94" s="1">
        <v>44312</v>
      </c>
      <c r="D94" t="s">
        <v>25</v>
      </c>
      <c r="E94" t="s">
        <v>25</v>
      </c>
      <c r="F94" t="s">
        <v>25</v>
      </c>
      <c r="G94" t="s">
        <v>20</v>
      </c>
      <c r="H94" t="s">
        <v>21</v>
      </c>
      <c r="I94" t="s">
        <v>25</v>
      </c>
      <c r="J94" t="s">
        <v>25</v>
      </c>
      <c r="K94" t="s">
        <v>25</v>
      </c>
      <c r="L94" t="s">
        <v>25</v>
      </c>
      <c r="M94" t="s">
        <v>25</v>
      </c>
      <c r="N94" t="s">
        <v>25</v>
      </c>
      <c r="O94" t="s">
        <v>25</v>
      </c>
      <c r="P94" s="2">
        <f t="shared" ref="P94" si="180">IFERROR(J94-J95,0)</f>
        <v>0</v>
      </c>
      <c r="Q94" s="2">
        <f t="shared" ref="Q94" si="181">IF(P94=0, 0, IFERROR(M94 - M95, 0))</f>
        <v>0</v>
      </c>
      <c r="R94" s="2">
        <f t="shared" ref="R94" si="182">IF(P94=0, 0, IFERROR(J94 - M95, 0))</f>
        <v>0</v>
      </c>
      <c r="S94" s="2">
        <f t="shared" ref="S94" si="183">IF(P94=0, 0, IFERROR(M94 - J95, 0))</f>
        <v>0</v>
      </c>
    </row>
    <row r="95" spans="1:19" x14ac:dyDescent="0.2">
      <c r="A95" s="1">
        <v>44313</v>
      </c>
      <c r="B95" t="s">
        <v>22</v>
      </c>
      <c r="C95" s="1">
        <v>44314</v>
      </c>
      <c r="D95">
        <v>708.15</v>
      </c>
      <c r="E95">
        <v>700</v>
      </c>
      <c r="F95">
        <v>700</v>
      </c>
      <c r="G95" t="s">
        <v>20</v>
      </c>
      <c r="H95" t="s">
        <v>21</v>
      </c>
      <c r="I95" s="1">
        <v>44315</v>
      </c>
      <c r="J95">
        <v>13.95</v>
      </c>
      <c r="K95">
        <v>15.45</v>
      </c>
      <c r="L95">
        <v>3.35</v>
      </c>
      <c r="M95">
        <v>10.1</v>
      </c>
      <c r="N95" t="s">
        <v>25</v>
      </c>
      <c r="O95">
        <v>1413600</v>
      </c>
    </row>
    <row r="96" spans="1:19" x14ac:dyDescent="0.2">
      <c r="A96" s="1">
        <v>44313</v>
      </c>
      <c r="B96" t="s">
        <v>19</v>
      </c>
      <c r="C96" s="1">
        <v>44312</v>
      </c>
      <c r="D96" t="s">
        <v>25</v>
      </c>
      <c r="E96" t="s">
        <v>25</v>
      </c>
      <c r="F96" t="s">
        <v>25</v>
      </c>
      <c r="G96" t="s">
        <v>23</v>
      </c>
      <c r="H96" t="s">
        <v>24</v>
      </c>
      <c r="I96" t="s">
        <v>25</v>
      </c>
      <c r="J96" t="s">
        <v>25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s="2">
        <f t="shared" ref="P96" si="184">IFERROR(J96-J97,0)</f>
        <v>0</v>
      </c>
      <c r="Q96" s="2">
        <f t="shared" ref="Q96" si="185">IF(P96=0, 0, IFERROR(M96 - M97, 0))</f>
        <v>0</v>
      </c>
      <c r="R96" s="2">
        <f t="shared" ref="R96" si="186">IF(P96=0, 0, IFERROR(J96 - M97, 0))</f>
        <v>0</v>
      </c>
      <c r="S96" s="2">
        <f t="shared" ref="S96" si="187">IF(P96=0, 0, IFERROR(M96 - J97, 0))</f>
        <v>0</v>
      </c>
    </row>
    <row r="97" spans="1:19" x14ac:dyDescent="0.2">
      <c r="A97" s="1">
        <v>44313</v>
      </c>
      <c r="B97" t="s">
        <v>22</v>
      </c>
      <c r="C97" s="1">
        <v>44314</v>
      </c>
      <c r="D97">
        <v>708.15</v>
      </c>
      <c r="E97">
        <v>700</v>
      </c>
      <c r="F97">
        <v>700</v>
      </c>
      <c r="G97" t="s">
        <v>23</v>
      </c>
      <c r="H97" t="s">
        <v>24</v>
      </c>
      <c r="I97" s="1">
        <v>44315</v>
      </c>
      <c r="J97">
        <v>7.45</v>
      </c>
      <c r="K97">
        <v>15.65</v>
      </c>
      <c r="L97">
        <v>1.45</v>
      </c>
      <c r="M97">
        <v>2.35</v>
      </c>
      <c r="N97" t="s">
        <v>25</v>
      </c>
      <c r="O97">
        <v>1396800</v>
      </c>
    </row>
    <row r="98" spans="1:19" x14ac:dyDescent="0.2">
      <c r="A98" s="1">
        <v>44403</v>
      </c>
      <c r="B98" t="s">
        <v>19</v>
      </c>
      <c r="C98" s="1">
        <v>44402</v>
      </c>
      <c r="D98" t="s">
        <v>25</v>
      </c>
      <c r="E98" t="s">
        <v>25</v>
      </c>
      <c r="F98" t="s">
        <v>25</v>
      </c>
      <c r="G98" t="s">
        <v>20</v>
      </c>
      <c r="H98" t="s">
        <v>21</v>
      </c>
      <c r="I98" t="s">
        <v>25</v>
      </c>
      <c r="J98" t="s">
        <v>25</v>
      </c>
      <c r="K98" t="s">
        <v>25</v>
      </c>
      <c r="L98" t="s">
        <v>25</v>
      </c>
      <c r="M98" t="s">
        <v>25</v>
      </c>
      <c r="N98" t="s">
        <v>25</v>
      </c>
      <c r="O98" t="s">
        <v>25</v>
      </c>
      <c r="P98" s="2">
        <f t="shared" ref="P98" si="188">IFERROR(J98-J99,0)</f>
        <v>0</v>
      </c>
      <c r="Q98" s="2">
        <f t="shared" ref="Q98" si="189">IF(P98=0, 0, IFERROR(M98 - M99, 0))</f>
        <v>0</v>
      </c>
      <c r="R98" s="2">
        <f t="shared" ref="R98" si="190">IF(P98=0, 0, IFERROR(J98 - M99, 0))</f>
        <v>0</v>
      </c>
      <c r="S98" s="2">
        <f t="shared" ref="S98" si="191">IF(P98=0, 0, IFERROR(M98 - J99, 0))</f>
        <v>0</v>
      </c>
    </row>
    <row r="99" spans="1:19" x14ac:dyDescent="0.2">
      <c r="A99" s="1">
        <v>44403</v>
      </c>
      <c r="B99" t="s">
        <v>22</v>
      </c>
      <c r="C99" s="1">
        <v>44404</v>
      </c>
      <c r="D99">
        <v>731.7</v>
      </c>
      <c r="E99">
        <v>750</v>
      </c>
      <c r="F99">
        <v>750</v>
      </c>
      <c r="G99" t="s">
        <v>20</v>
      </c>
      <c r="H99" t="s">
        <v>21</v>
      </c>
      <c r="I99" s="1">
        <v>44406</v>
      </c>
      <c r="J99">
        <v>8.3000000000000007</v>
      </c>
      <c r="K99">
        <v>12.5</v>
      </c>
      <c r="L99">
        <v>1.9</v>
      </c>
      <c r="M99">
        <v>2.0499999999999998</v>
      </c>
      <c r="N99" t="s">
        <v>25</v>
      </c>
      <c r="O99">
        <v>3163200</v>
      </c>
    </row>
    <row r="100" spans="1:19" x14ac:dyDescent="0.2">
      <c r="A100" s="1">
        <v>44403</v>
      </c>
      <c r="B100" t="s">
        <v>19</v>
      </c>
      <c r="C100" s="1">
        <v>44402</v>
      </c>
      <c r="D100" t="s">
        <v>25</v>
      </c>
      <c r="E100" t="s">
        <v>25</v>
      </c>
      <c r="F100" t="s">
        <v>25</v>
      </c>
      <c r="G100" t="s">
        <v>23</v>
      </c>
      <c r="H100" t="s">
        <v>24</v>
      </c>
      <c r="I100" t="s">
        <v>25</v>
      </c>
      <c r="J100" t="s">
        <v>25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s="2">
        <f t="shared" ref="P100" si="192">IFERROR(J100-J101,0)</f>
        <v>0</v>
      </c>
      <c r="Q100" s="2">
        <f t="shared" ref="Q100" si="193">IF(P100=0, 0, IFERROR(M100 - M101, 0))</f>
        <v>0</v>
      </c>
      <c r="R100" s="2">
        <f t="shared" ref="R100" si="194">IF(P100=0, 0, IFERROR(J100 - M101, 0))</f>
        <v>0</v>
      </c>
      <c r="S100" s="2">
        <f t="shared" ref="S100" si="195">IF(P100=0, 0, IFERROR(M100 - J101, 0))</f>
        <v>0</v>
      </c>
    </row>
    <row r="101" spans="1:19" x14ac:dyDescent="0.2">
      <c r="A101" s="1">
        <v>44403</v>
      </c>
      <c r="B101" t="s">
        <v>22</v>
      </c>
      <c r="C101" s="1">
        <v>44404</v>
      </c>
      <c r="D101">
        <v>731.7</v>
      </c>
      <c r="E101">
        <v>750</v>
      </c>
      <c r="F101">
        <v>750</v>
      </c>
      <c r="G101" t="s">
        <v>23</v>
      </c>
      <c r="H101" t="s">
        <v>24</v>
      </c>
      <c r="I101" s="1">
        <v>44406</v>
      </c>
      <c r="J101">
        <v>9.8000000000000007</v>
      </c>
      <c r="K101">
        <v>22.95</v>
      </c>
      <c r="L101">
        <v>5.65</v>
      </c>
      <c r="M101">
        <v>19.75</v>
      </c>
      <c r="N101" t="s">
        <v>25</v>
      </c>
      <c r="O101">
        <v>1185600</v>
      </c>
    </row>
    <row r="102" spans="1:19" x14ac:dyDescent="0.2">
      <c r="A102" s="1">
        <v>44495</v>
      </c>
      <c r="B102" t="s">
        <v>19</v>
      </c>
      <c r="C102" s="1">
        <v>44494</v>
      </c>
      <c r="D102">
        <v>845.1</v>
      </c>
      <c r="E102">
        <v>850</v>
      </c>
      <c r="F102">
        <v>850</v>
      </c>
      <c r="G102" t="s">
        <v>20</v>
      </c>
      <c r="H102" t="s">
        <v>21</v>
      </c>
      <c r="I102" s="1">
        <v>44497</v>
      </c>
      <c r="J102">
        <v>13.65</v>
      </c>
      <c r="K102">
        <v>31.45</v>
      </c>
      <c r="L102">
        <v>11.6</v>
      </c>
      <c r="M102">
        <v>22.85</v>
      </c>
      <c r="N102" t="s">
        <v>25</v>
      </c>
      <c r="O102">
        <v>2277600</v>
      </c>
      <c r="P102" s="2">
        <f t="shared" ref="P102" si="196">IFERROR(J102-J103,0)</f>
        <v>-19.100000000000001</v>
      </c>
      <c r="Q102" s="2">
        <f t="shared" ref="Q102" si="197">IF(P102=0, 0, IFERROR(M102 - M103, 0))</f>
        <v>19.55</v>
      </c>
      <c r="R102" s="2">
        <f t="shared" ref="R102" si="198">IF(P102=0, 0, IFERROR(J102 - M103, 0))</f>
        <v>10.350000000000001</v>
      </c>
      <c r="S102" s="2">
        <f t="shared" ref="S102" si="199">IF(P102=0, 0, IFERROR(M102 - J103, 0))</f>
        <v>-9.8999999999999986</v>
      </c>
    </row>
    <row r="103" spans="1:19" x14ac:dyDescent="0.2">
      <c r="A103" s="1">
        <v>44495</v>
      </c>
      <c r="B103" t="s">
        <v>22</v>
      </c>
      <c r="C103" s="1">
        <v>44496</v>
      </c>
      <c r="D103">
        <v>787.5</v>
      </c>
      <c r="E103">
        <v>800</v>
      </c>
      <c r="F103">
        <v>800</v>
      </c>
      <c r="G103" t="s">
        <v>20</v>
      </c>
      <c r="H103" t="s">
        <v>21</v>
      </c>
      <c r="I103" s="1">
        <v>44497</v>
      </c>
      <c r="J103">
        <v>32.75</v>
      </c>
      <c r="K103">
        <v>32.75</v>
      </c>
      <c r="L103">
        <v>2.8</v>
      </c>
      <c r="M103">
        <v>3.3</v>
      </c>
      <c r="N103" t="s">
        <v>25</v>
      </c>
      <c r="O103">
        <v>2041200</v>
      </c>
    </row>
    <row r="104" spans="1:19" x14ac:dyDescent="0.2">
      <c r="A104" s="1">
        <v>44495</v>
      </c>
      <c r="B104" t="s">
        <v>19</v>
      </c>
      <c r="C104" s="1">
        <v>44494</v>
      </c>
      <c r="D104">
        <v>845.1</v>
      </c>
      <c r="E104">
        <v>850</v>
      </c>
      <c r="F104">
        <v>850</v>
      </c>
      <c r="G104" t="s">
        <v>23</v>
      </c>
      <c r="H104" t="s">
        <v>24</v>
      </c>
      <c r="I104" s="1">
        <v>44497</v>
      </c>
      <c r="J104">
        <v>31.15</v>
      </c>
      <c r="K104">
        <v>36.4</v>
      </c>
      <c r="L104">
        <v>15</v>
      </c>
      <c r="M104">
        <v>27.2</v>
      </c>
      <c r="N104" t="s">
        <v>25</v>
      </c>
      <c r="O104">
        <v>370800</v>
      </c>
      <c r="P104" s="2">
        <f t="shared" ref="P104" si="200">IFERROR(J104-J105,0)</f>
        <v>25.15</v>
      </c>
      <c r="Q104" s="2">
        <f t="shared" ref="Q104" si="201">IF(P104=0, 0, IFERROR(M104 - M105, 0))</f>
        <v>13.6</v>
      </c>
      <c r="R104" s="2">
        <f t="shared" ref="R104" si="202">IF(P104=0, 0, IFERROR(J104 - M105, 0))</f>
        <v>17.549999999999997</v>
      </c>
      <c r="S104" s="2">
        <f t="shared" ref="S104" si="203">IF(P104=0, 0, IFERROR(M104 - J105, 0))</f>
        <v>21.2</v>
      </c>
    </row>
    <row r="105" spans="1:19" x14ac:dyDescent="0.2">
      <c r="A105" s="1">
        <v>44495</v>
      </c>
      <c r="B105" t="s">
        <v>22</v>
      </c>
      <c r="C105" s="1">
        <v>44496</v>
      </c>
      <c r="D105">
        <v>787.5</v>
      </c>
      <c r="E105">
        <v>800</v>
      </c>
      <c r="F105">
        <v>800</v>
      </c>
      <c r="G105" t="s">
        <v>23</v>
      </c>
      <c r="H105" t="s">
        <v>24</v>
      </c>
      <c r="I105" s="1">
        <v>44497</v>
      </c>
      <c r="J105">
        <v>6</v>
      </c>
      <c r="K105">
        <v>15.9</v>
      </c>
      <c r="L105">
        <v>2.25</v>
      </c>
      <c r="M105">
        <v>13.6</v>
      </c>
      <c r="N105" t="s">
        <v>25</v>
      </c>
      <c r="O105">
        <v>1308000</v>
      </c>
    </row>
    <row r="106" spans="1:19" x14ac:dyDescent="0.2">
      <c r="A106" s="1">
        <v>44585</v>
      </c>
      <c r="B106" t="s">
        <v>19</v>
      </c>
      <c r="C106" s="1">
        <v>44584</v>
      </c>
      <c r="D106" t="s">
        <v>25</v>
      </c>
      <c r="E106" t="s">
        <v>25</v>
      </c>
      <c r="F106" t="s">
        <v>25</v>
      </c>
      <c r="G106" t="s">
        <v>20</v>
      </c>
      <c r="H106" t="s">
        <v>21</v>
      </c>
      <c r="I106" t="s">
        <v>25</v>
      </c>
      <c r="J106" t="s">
        <v>25</v>
      </c>
      <c r="K106" t="s">
        <v>25</v>
      </c>
      <c r="L106" t="s">
        <v>25</v>
      </c>
      <c r="M106" t="s">
        <v>25</v>
      </c>
      <c r="N106" t="s">
        <v>25</v>
      </c>
      <c r="O106" t="s">
        <v>25</v>
      </c>
      <c r="P106" s="2">
        <f t="shared" ref="P106" si="204">IFERROR(J106-J107,0)</f>
        <v>0</v>
      </c>
      <c r="Q106" s="2">
        <f t="shared" ref="Q106" si="205">IF(P106=0, 0, IFERROR(M106 - M107, 0))</f>
        <v>0</v>
      </c>
      <c r="R106" s="2">
        <f t="shared" ref="R106" si="206">IF(P106=0, 0, IFERROR(J106 - M107, 0))</f>
        <v>0</v>
      </c>
      <c r="S106" s="2">
        <f t="shared" ref="S106" si="207">IF(P106=0, 0, IFERROR(M106 - J107, 0))</f>
        <v>0</v>
      </c>
    </row>
    <row r="107" spans="1:19" x14ac:dyDescent="0.2">
      <c r="A107" s="1">
        <v>44585</v>
      </c>
      <c r="B107" t="s">
        <v>22</v>
      </c>
      <c r="C107" s="1">
        <v>44586</v>
      </c>
      <c r="D107">
        <v>752.2</v>
      </c>
      <c r="E107">
        <v>750</v>
      </c>
      <c r="F107">
        <v>750</v>
      </c>
      <c r="G107" t="s">
        <v>20</v>
      </c>
      <c r="H107" t="s">
        <v>21</v>
      </c>
      <c r="I107" s="1">
        <v>44588</v>
      </c>
      <c r="J107">
        <v>2.35</v>
      </c>
      <c r="K107">
        <v>7.5</v>
      </c>
      <c r="L107">
        <v>1.1499999999999999</v>
      </c>
      <c r="M107">
        <v>5.55</v>
      </c>
      <c r="N107" t="s">
        <v>25</v>
      </c>
      <c r="O107">
        <v>1957200</v>
      </c>
    </row>
    <row r="108" spans="1:19" x14ac:dyDescent="0.2">
      <c r="A108" s="1">
        <v>44585</v>
      </c>
      <c r="B108" t="s">
        <v>19</v>
      </c>
      <c r="C108" s="1">
        <v>44584</v>
      </c>
      <c r="D108" t="s">
        <v>25</v>
      </c>
      <c r="E108" t="s">
        <v>25</v>
      </c>
      <c r="F108" t="s">
        <v>25</v>
      </c>
      <c r="G108" t="s">
        <v>23</v>
      </c>
      <c r="H108" t="s">
        <v>24</v>
      </c>
      <c r="I108" t="s">
        <v>25</v>
      </c>
      <c r="J108" t="s">
        <v>25</v>
      </c>
      <c r="K108" t="s">
        <v>25</v>
      </c>
      <c r="L108" t="s">
        <v>25</v>
      </c>
      <c r="M108" t="s">
        <v>25</v>
      </c>
      <c r="N108" t="s">
        <v>25</v>
      </c>
      <c r="O108" t="s">
        <v>25</v>
      </c>
      <c r="P108" s="2">
        <f t="shared" ref="P108" si="208">IFERROR(J108-J109,0)</f>
        <v>0</v>
      </c>
      <c r="Q108" s="2">
        <f t="shared" ref="Q108" si="209">IF(P108=0, 0, IFERROR(M108 - M109, 0))</f>
        <v>0</v>
      </c>
      <c r="R108" s="2">
        <f t="shared" ref="R108" si="210">IF(P108=0, 0, IFERROR(J108 - M109, 0))</f>
        <v>0</v>
      </c>
      <c r="S108" s="2">
        <f t="shared" ref="S108" si="211">IF(P108=0, 0, IFERROR(M108 - J109, 0))</f>
        <v>0</v>
      </c>
    </row>
    <row r="109" spans="1:19" x14ac:dyDescent="0.2">
      <c r="A109" s="1">
        <v>44585</v>
      </c>
      <c r="B109" t="s">
        <v>22</v>
      </c>
      <c r="C109" s="1">
        <v>44586</v>
      </c>
      <c r="D109">
        <v>752.2</v>
      </c>
      <c r="E109">
        <v>750</v>
      </c>
      <c r="F109">
        <v>750</v>
      </c>
      <c r="G109" t="s">
        <v>23</v>
      </c>
      <c r="H109" t="s">
        <v>24</v>
      </c>
      <c r="I109" s="1">
        <v>44588</v>
      </c>
      <c r="J109">
        <v>33</v>
      </c>
      <c r="K109">
        <v>40.450000000000003</v>
      </c>
      <c r="L109">
        <v>4.5</v>
      </c>
      <c r="M109">
        <v>5.75</v>
      </c>
      <c r="N109" t="s">
        <v>25</v>
      </c>
      <c r="O109">
        <v>422400</v>
      </c>
    </row>
    <row r="110" spans="1:19" x14ac:dyDescent="0.2">
      <c r="A110" s="1">
        <v>44679</v>
      </c>
      <c r="B110" t="s">
        <v>19</v>
      </c>
      <c r="C110" s="1">
        <v>44678</v>
      </c>
      <c r="D110">
        <v>765.9</v>
      </c>
      <c r="E110">
        <v>750</v>
      </c>
      <c r="F110">
        <v>750</v>
      </c>
      <c r="G110" t="s">
        <v>20</v>
      </c>
      <c r="H110" t="s">
        <v>21</v>
      </c>
      <c r="I110" s="1">
        <v>44679</v>
      </c>
      <c r="J110" t="s">
        <v>25</v>
      </c>
      <c r="K110" t="s">
        <v>25</v>
      </c>
      <c r="L110" t="s">
        <v>25</v>
      </c>
      <c r="M110" t="s">
        <v>25</v>
      </c>
      <c r="N110" t="s">
        <v>25</v>
      </c>
      <c r="O110" t="s">
        <v>25</v>
      </c>
      <c r="P110" s="2">
        <f t="shared" ref="P110" si="212">IFERROR(J110-J111,0)</f>
        <v>0</v>
      </c>
      <c r="Q110" s="2">
        <f t="shared" ref="Q110" si="213">IF(P110=0, 0, IFERROR(M110 - M111, 0))</f>
        <v>0</v>
      </c>
      <c r="R110" s="2">
        <f t="shared" ref="R110" si="214">IF(P110=0, 0, IFERROR(J110 - M111, 0))</f>
        <v>0</v>
      </c>
      <c r="S110" s="2">
        <f t="shared" ref="S110" si="215">IF(P110=0, 0, IFERROR(M110 - J111, 0))</f>
        <v>0</v>
      </c>
    </row>
    <row r="111" spans="1:19" x14ac:dyDescent="0.2">
      <c r="A111" s="1">
        <v>44679</v>
      </c>
      <c r="B111" t="s">
        <v>22</v>
      </c>
      <c r="C111" s="1">
        <v>44680</v>
      </c>
      <c r="D111" t="s">
        <v>25</v>
      </c>
      <c r="E111" t="s">
        <v>25</v>
      </c>
      <c r="F111" t="s">
        <v>25</v>
      </c>
      <c r="G111" t="s">
        <v>20</v>
      </c>
      <c r="H111" t="s">
        <v>21</v>
      </c>
      <c r="I111" t="s">
        <v>25</v>
      </c>
      <c r="J111" t="s">
        <v>25</v>
      </c>
      <c r="K111" t="s">
        <v>25</v>
      </c>
      <c r="L111" t="s">
        <v>25</v>
      </c>
      <c r="M111" t="s">
        <v>25</v>
      </c>
      <c r="N111" t="s">
        <v>25</v>
      </c>
      <c r="O111" t="s">
        <v>25</v>
      </c>
    </row>
    <row r="112" spans="1:19" x14ac:dyDescent="0.2">
      <c r="A112" s="1">
        <v>44679</v>
      </c>
      <c r="B112" t="s">
        <v>19</v>
      </c>
      <c r="C112" s="1">
        <v>44678</v>
      </c>
      <c r="D112">
        <v>765.9</v>
      </c>
      <c r="E112">
        <v>750</v>
      </c>
      <c r="F112">
        <v>750</v>
      </c>
      <c r="G112" t="s">
        <v>23</v>
      </c>
      <c r="H112" t="s">
        <v>24</v>
      </c>
      <c r="I112" s="1">
        <v>44679</v>
      </c>
      <c r="J112">
        <v>2.9</v>
      </c>
      <c r="K112">
        <v>7.8</v>
      </c>
      <c r="L112">
        <v>0.8</v>
      </c>
      <c r="M112">
        <v>1.45</v>
      </c>
      <c r="N112" t="s">
        <v>25</v>
      </c>
      <c r="O112">
        <v>542400</v>
      </c>
      <c r="P112" s="2">
        <f t="shared" ref="P112" si="216">IFERROR(J112-J113,0)</f>
        <v>0</v>
      </c>
      <c r="Q112" s="2">
        <f t="shared" ref="Q112" si="217">IF(P112=0, 0, IFERROR(M112 - M113, 0))</f>
        <v>0</v>
      </c>
      <c r="R112" s="2">
        <f t="shared" ref="R112" si="218">IF(P112=0, 0, IFERROR(J112 - M113, 0))</f>
        <v>0</v>
      </c>
      <c r="S112" s="2">
        <f t="shared" ref="S112" si="219">IF(P112=0, 0, IFERROR(M112 - J113, 0))</f>
        <v>0</v>
      </c>
    </row>
    <row r="113" spans="1:19" x14ac:dyDescent="0.2">
      <c r="A113" s="1">
        <v>44679</v>
      </c>
      <c r="B113" t="s">
        <v>22</v>
      </c>
      <c r="C113" s="1">
        <v>44680</v>
      </c>
      <c r="D113" t="s">
        <v>25</v>
      </c>
      <c r="E113" t="s">
        <v>25</v>
      </c>
      <c r="F113" t="s">
        <v>25</v>
      </c>
      <c r="G113" t="s">
        <v>23</v>
      </c>
      <c r="H113" t="s">
        <v>24</v>
      </c>
      <c r="I113" t="s">
        <v>25</v>
      </c>
      <c r="J113" t="s">
        <v>25</v>
      </c>
      <c r="K113" t="s">
        <v>25</v>
      </c>
      <c r="L113" t="s">
        <v>25</v>
      </c>
      <c r="M113" t="s">
        <v>25</v>
      </c>
      <c r="N113" t="s">
        <v>25</v>
      </c>
      <c r="O113" t="s">
        <v>25</v>
      </c>
    </row>
    <row r="114" spans="1:19" x14ac:dyDescent="0.2">
      <c r="A114" s="1">
        <v>44767</v>
      </c>
      <c r="B114" t="s">
        <v>19</v>
      </c>
      <c r="C114" s="1">
        <v>44766</v>
      </c>
      <c r="D114" t="s">
        <v>25</v>
      </c>
      <c r="E114" t="s">
        <v>25</v>
      </c>
      <c r="F114" t="s">
        <v>25</v>
      </c>
      <c r="G114" t="s">
        <v>20</v>
      </c>
      <c r="H114" t="s">
        <v>21</v>
      </c>
      <c r="I114" t="s">
        <v>25</v>
      </c>
      <c r="J114" t="s">
        <v>25</v>
      </c>
      <c r="K114" t="s">
        <v>25</v>
      </c>
      <c r="L114" t="s">
        <v>25</v>
      </c>
      <c r="M114" t="s">
        <v>25</v>
      </c>
      <c r="N114" t="s">
        <v>25</v>
      </c>
      <c r="O114" t="s">
        <v>25</v>
      </c>
      <c r="P114" s="2">
        <f t="shared" ref="P114" si="220">IFERROR(J114-J115,0)</f>
        <v>0</v>
      </c>
      <c r="Q114" s="2">
        <f t="shared" ref="Q114" si="221">IF(P114=0, 0, IFERROR(M114 - M115, 0))</f>
        <v>0</v>
      </c>
      <c r="R114" s="2">
        <f t="shared" ref="R114" si="222">IF(P114=0, 0, IFERROR(J114 - M115, 0))</f>
        <v>0</v>
      </c>
      <c r="S114" s="2">
        <f t="shared" ref="S114" si="223">IF(P114=0, 0, IFERROR(M114 - J115, 0))</f>
        <v>0</v>
      </c>
    </row>
    <row r="115" spans="1:19" x14ac:dyDescent="0.2">
      <c r="A115" s="1">
        <v>44767</v>
      </c>
      <c r="B115" t="s">
        <v>22</v>
      </c>
      <c r="C115" s="1">
        <v>44768</v>
      </c>
      <c r="D115">
        <v>706.45</v>
      </c>
      <c r="E115">
        <v>700</v>
      </c>
      <c r="F115" t="s">
        <v>25</v>
      </c>
      <c r="G115" t="s">
        <v>20</v>
      </c>
      <c r="H115" t="s">
        <v>21</v>
      </c>
      <c r="I115" s="1">
        <v>44770</v>
      </c>
      <c r="J115" t="s">
        <v>25</v>
      </c>
      <c r="K115" t="s">
        <v>25</v>
      </c>
      <c r="L115" t="s">
        <v>25</v>
      </c>
      <c r="M115" t="s">
        <v>25</v>
      </c>
      <c r="N115" t="s">
        <v>25</v>
      </c>
      <c r="O115" t="s">
        <v>25</v>
      </c>
    </row>
    <row r="116" spans="1:19" x14ac:dyDescent="0.2">
      <c r="A116" s="1">
        <v>44767</v>
      </c>
      <c r="B116" t="s">
        <v>19</v>
      </c>
      <c r="C116" s="1">
        <v>44766</v>
      </c>
      <c r="D116" t="s">
        <v>25</v>
      </c>
      <c r="E116" t="s">
        <v>25</v>
      </c>
      <c r="F116" t="s">
        <v>25</v>
      </c>
      <c r="G116" t="s">
        <v>23</v>
      </c>
      <c r="H116" t="s">
        <v>24</v>
      </c>
      <c r="I116" t="s">
        <v>25</v>
      </c>
      <c r="J116" t="s">
        <v>25</v>
      </c>
      <c r="K116" t="s">
        <v>25</v>
      </c>
      <c r="L116" t="s">
        <v>25</v>
      </c>
      <c r="M116" t="s">
        <v>25</v>
      </c>
      <c r="N116" t="s">
        <v>25</v>
      </c>
      <c r="O116" t="s">
        <v>25</v>
      </c>
      <c r="P116" s="2">
        <f t="shared" ref="P116" si="224">IFERROR(J116-J117,0)</f>
        <v>0</v>
      </c>
      <c r="Q116" s="2">
        <f t="shared" ref="Q116" si="225">IF(P116=0, 0, IFERROR(M116 - M117, 0))</f>
        <v>0</v>
      </c>
      <c r="R116" s="2">
        <f t="shared" ref="R116" si="226">IF(P116=0, 0, IFERROR(J116 - M117, 0))</f>
        <v>0</v>
      </c>
      <c r="S116" s="2">
        <f t="shared" ref="S116" si="227">IF(P116=0, 0, IFERROR(M116 - J117, 0))</f>
        <v>0</v>
      </c>
    </row>
    <row r="117" spans="1:19" x14ac:dyDescent="0.2">
      <c r="A117" s="1">
        <v>44767</v>
      </c>
      <c r="B117" t="s">
        <v>22</v>
      </c>
      <c r="C117" s="1">
        <v>44768</v>
      </c>
      <c r="D117">
        <v>706.45</v>
      </c>
      <c r="E117">
        <v>700</v>
      </c>
      <c r="F117">
        <v>700</v>
      </c>
      <c r="G117" t="s">
        <v>23</v>
      </c>
      <c r="H117" t="s">
        <v>24</v>
      </c>
      <c r="I117" s="1">
        <v>44770</v>
      </c>
      <c r="J117">
        <v>2</v>
      </c>
      <c r="K117">
        <v>6.5</v>
      </c>
      <c r="L117">
        <v>1.4</v>
      </c>
      <c r="M117">
        <v>3.5</v>
      </c>
      <c r="N117" t="s">
        <v>25</v>
      </c>
      <c r="O117">
        <v>1800000</v>
      </c>
    </row>
    <row r="118" spans="1:19" x14ac:dyDescent="0.2">
      <c r="A118" s="1">
        <v>44854</v>
      </c>
      <c r="B118" t="s">
        <v>19</v>
      </c>
      <c r="C118" s="1">
        <v>44853</v>
      </c>
      <c r="D118">
        <v>829.85</v>
      </c>
      <c r="E118">
        <v>850</v>
      </c>
      <c r="F118">
        <v>850</v>
      </c>
      <c r="G118" t="s">
        <v>20</v>
      </c>
      <c r="H118" t="s">
        <v>21</v>
      </c>
      <c r="I118" s="1">
        <v>44861</v>
      </c>
      <c r="J118">
        <v>6.2</v>
      </c>
      <c r="K118">
        <v>12.95</v>
      </c>
      <c r="L118">
        <v>6</v>
      </c>
      <c r="M118">
        <v>9.5</v>
      </c>
      <c r="N118" t="s">
        <v>25</v>
      </c>
      <c r="O118">
        <v>2515200</v>
      </c>
      <c r="P118" s="2">
        <f t="shared" ref="P118" si="228">IFERROR(J118-J119,0)</f>
        <v>4.1500000000000004</v>
      </c>
      <c r="Q118" s="2">
        <f t="shared" ref="Q118" si="229">IF(P118=0, 0, IFERROR(M118 - M119, 0))</f>
        <v>-0.84999999999999964</v>
      </c>
      <c r="R118" s="2">
        <f t="shared" ref="R118" si="230">IF(P118=0, 0, IFERROR(J118 - M119, 0))</f>
        <v>-4.1499999999999995</v>
      </c>
      <c r="S118" s="2">
        <f t="shared" ref="S118" si="231">IF(P118=0, 0, IFERROR(M118 - J119, 0))</f>
        <v>7.45</v>
      </c>
    </row>
    <row r="119" spans="1:19" x14ac:dyDescent="0.2">
      <c r="A119" s="1">
        <v>44854</v>
      </c>
      <c r="B119" t="s">
        <v>22</v>
      </c>
      <c r="C119" s="1">
        <v>44855</v>
      </c>
      <c r="D119">
        <v>900.4</v>
      </c>
      <c r="E119">
        <v>900</v>
      </c>
      <c r="F119">
        <v>900</v>
      </c>
      <c r="G119" t="s">
        <v>20</v>
      </c>
      <c r="H119" t="s">
        <v>21</v>
      </c>
      <c r="I119" s="1">
        <v>44861</v>
      </c>
      <c r="J119">
        <v>2.0499999999999998</v>
      </c>
      <c r="K119">
        <v>12.75</v>
      </c>
      <c r="L119">
        <v>1.75</v>
      </c>
      <c r="M119">
        <v>10.35</v>
      </c>
      <c r="N119" t="s">
        <v>25</v>
      </c>
      <c r="O119">
        <v>3026400</v>
      </c>
    </row>
    <row r="120" spans="1:19" x14ac:dyDescent="0.2">
      <c r="A120" s="1">
        <v>44854</v>
      </c>
      <c r="B120" t="s">
        <v>19</v>
      </c>
      <c r="C120" s="1">
        <v>44853</v>
      </c>
      <c r="D120">
        <v>829.85</v>
      </c>
      <c r="E120">
        <v>850</v>
      </c>
      <c r="F120">
        <v>850</v>
      </c>
      <c r="G120" t="s">
        <v>23</v>
      </c>
      <c r="H120" t="s">
        <v>24</v>
      </c>
      <c r="I120" s="1">
        <v>44861</v>
      </c>
      <c r="J120">
        <v>35.799999999999997</v>
      </c>
      <c r="K120">
        <v>36</v>
      </c>
      <c r="L120">
        <v>24.4</v>
      </c>
      <c r="M120">
        <v>27.6</v>
      </c>
      <c r="N120" t="s">
        <v>25</v>
      </c>
      <c r="O120">
        <v>97200</v>
      </c>
      <c r="P120" s="2">
        <f t="shared" ref="P120" si="232">IFERROR(J120-J121,0)</f>
        <v>-4.2000000000000028</v>
      </c>
      <c r="Q120" s="2">
        <f t="shared" ref="Q120" si="233">IF(P120=0, 0, IFERROR(M120 - M121, 0))</f>
        <v>13.450000000000001</v>
      </c>
      <c r="R120" s="2">
        <f t="shared" ref="R120" si="234">IF(P120=0, 0, IFERROR(J120 - M121, 0))</f>
        <v>21.65</v>
      </c>
      <c r="S120" s="2">
        <f t="shared" ref="S120" si="235">IF(P120=0, 0, IFERROR(M120 - J121, 0))</f>
        <v>-12.399999999999999</v>
      </c>
    </row>
    <row r="121" spans="1:19" x14ac:dyDescent="0.2">
      <c r="A121" s="1">
        <v>44854</v>
      </c>
      <c r="B121" t="s">
        <v>22</v>
      </c>
      <c r="C121" s="1">
        <v>44855</v>
      </c>
      <c r="D121">
        <v>900.4</v>
      </c>
      <c r="E121">
        <v>900</v>
      </c>
      <c r="F121">
        <v>900</v>
      </c>
      <c r="G121" t="s">
        <v>23</v>
      </c>
      <c r="H121" t="s">
        <v>24</v>
      </c>
      <c r="I121" s="1">
        <v>44861</v>
      </c>
      <c r="J121">
        <v>40</v>
      </c>
      <c r="K121">
        <v>45.25</v>
      </c>
      <c r="L121">
        <v>11.55</v>
      </c>
      <c r="M121">
        <v>14.15</v>
      </c>
      <c r="N121" t="s">
        <v>25</v>
      </c>
      <c r="O121">
        <v>1173600</v>
      </c>
    </row>
    <row r="122" spans="1:19" x14ac:dyDescent="0.2">
      <c r="A122" s="1">
        <v>44949</v>
      </c>
      <c r="B122" t="s">
        <v>19</v>
      </c>
      <c r="C122" s="1">
        <v>44948</v>
      </c>
      <c r="D122" t="s">
        <v>25</v>
      </c>
      <c r="E122" t="s">
        <v>25</v>
      </c>
      <c r="F122" t="s">
        <v>25</v>
      </c>
      <c r="G122" t="s">
        <v>20</v>
      </c>
      <c r="H122" t="s">
        <v>21</v>
      </c>
      <c r="I122" t="s">
        <v>25</v>
      </c>
      <c r="J122" t="s">
        <v>25</v>
      </c>
      <c r="K122" t="s">
        <v>25</v>
      </c>
      <c r="L122" t="s">
        <v>25</v>
      </c>
      <c r="M122" t="s">
        <v>25</v>
      </c>
      <c r="N122" t="s">
        <v>25</v>
      </c>
      <c r="O122" t="s">
        <v>25</v>
      </c>
      <c r="P122" s="2">
        <f t="shared" ref="P122" si="236">IFERROR(J122-J123,0)</f>
        <v>0</v>
      </c>
      <c r="Q122" s="2">
        <f t="shared" ref="Q122" si="237">IF(P122=0, 0, IFERROR(M122 - M123, 0))</f>
        <v>0</v>
      </c>
      <c r="R122" s="2">
        <f t="shared" ref="R122" si="238">IF(P122=0, 0, IFERROR(J122 - M123, 0))</f>
        <v>0</v>
      </c>
      <c r="S122" s="2">
        <f t="shared" ref="S122" si="239">IF(P122=0, 0, IFERROR(M122 - J123, 0))</f>
        <v>0</v>
      </c>
    </row>
    <row r="123" spans="1:19" x14ac:dyDescent="0.2">
      <c r="A123" s="1">
        <v>44949</v>
      </c>
      <c r="B123" t="s">
        <v>22</v>
      </c>
      <c r="C123" s="1">
        <v>44950</v>
      </c>
      <c r="D123">
        <v>910.2</v>
      </c>
      <c r="E123">
        <v>900</v>
      </c>
      <c r="F123">
        <v>900</v>
      </c>
      <c r="G123" t="s">
        <v>20</v>
      </c>
      <c r="H123" t="s">
        <v>21</v>
      </c>
      <c r="I123" s="1">
        <v>44951</v>
      </c>
      <c r="J123">
        <v>27</v>
      </c>
      <c r="K123">
        <v>30</v>
      </c>
      <c r="L123">
        <v>9.3000000000000007</v>
      </c>
      <c r="M123">
        <v>10.65</v>
      </c>
      <c r="N123" t="s">
        <v>25</v>
      </c>
      <c r="O123">
        <v>621600</v>
      </c>
    </row>
    <row r="124" spans="1:19" x14ac:dyDescent="0.2">
      <c r="A124" s="1">
        <v>44949</v>
      </c>
      <c r="B124" t="s">
        <v>19</v>
      </c>
      <c r="C124" s="1">
        <v>44948</v>
      </c>
      <c r="D124" t="s">
        <v>25</v>
      </c>
      <c r="E124" t="s">
        <v>25</v>
      </c>
      <c r="F124" t="s">
        <v>25</v>
      </c>
      <c r="G124" t="s">
        <v>23</v>
      </c>
      <c r="H124" t="s">
        <v>24</v>
      </c>
      <c r="I124" t="s">
        <v>25</v>
      </c>
      <c r="J124" t="s">
        <v>25</v>
      </c>
      <c r="K124" t="s">
        <v>25</v>
      </c>
      <c r="L124" t="s">
        <v>25</v>
      </c>
      <c r="M124" t="s">
        <v>25</v>
      </c>
      <c r="N124" t="s">
        <v>25</v>
      </c>
      <c r="O124" t="s">
        <v>25</v>
      </c>
      <c r="P124" s="2">
        <f t="shared" ref="P124" si="240">IFERROR(J124-J125,0)</f>
        <v>0</v>
      </c>
      <c r="Q124" s="2">
        <f t="shared" ref="Q124" si="241">IF(P124=0, 0, IFERROR(M124 - M125, 0))</f>
        <v>0</v>
      </c>
      <c r="R124" s="2">
        <f t="shared" ref="R124" si="242">IF(P124=0, 0, IFERROR(J124 - M125, 0))</f>
        <v>0</v>
      </c>
      <c r="S124" s="2">
        <f t="shared" ref="S124" si="243">IF(P124=0, 0, IFERROR(M124 - J125, 0))</f>
        <v>0</v>
      </c>
    </row>
    <row r="125" spans="1:19" x14ac:dyDescent="0.2">
      <c r="A125" s="1">
        <v>44949</v>
      </c>
      <c r="B125" t="s">
        <v>22</v>
      </c>
      <c r="C125" s="1">
        <v>44950</v>
      </c>
      <c r="D125">
        <v>910.2</v>
      </c>
      <c r="E125">
        <v>900</v>
      </c>
      <c r="F125">
        <v>900</v>
      </c>
      <c r="G125" t="s">
        <v>23</v>
      </c>
      <c r="H125" t="s">
        <v>24</v>
      </c>
      <c r="I125" s="1">
        <v>44951</v>
      </c>
      <c r="J125">
        <v>1.25</v>
      </c>
      <c r="K125">
        <v>5.15</v>
      </c>
      <c r="L125">
        <v>0.5</v>
      </c>
      <c r="M125">
        <v>1.6</v>
      </c>
      <c r="N125" t="s">
        <v>25</v>
      </c>
      <c r="O125">
        <v>1473600</v>
      </c>
    </row>
    <row r="126" spans="1:19" x14ac:dyDescent="0.2">
      <c r="A126" s="1">
        <v>45043</v>
      </c>
      <c r="B126" t="s">
        <v>19</v>
      </c>
      <c r="C126" s="1">
        <v>45042</v>
      </c>
      <c r="D126">
        <v>887.65</v>
      </c>
      <c r="E126">
        <v>900</v>
      </c>
      <c r="F126">
        <v>900</v>
      </c>
      <c r="G126" t="s">
        <v>20</v>
      </c>
      <c r="H126" t="s">
        <v>21</v>
      </c>
      <c r="I126" s="1">
        <v>45043</v>
      </c>
      <c r="J126">
        <v>1</v>
      </c>
      <c r="K126">
        <v>1.9</v>
      </c>
      <c r="L126">
        <v>0.4</v>
      </c>
      <c r="M126">
        <v>1.25</v>
      </c>
      <c r="N126" t="s">
        <v>25</v>
      </c>
      <c r="O126">
        <v>2113200</v>
      </c>
      <c r="P126" s="2">
        <f t="shared" ref="P126" si="244">IFERROR(J126-J127,0)</f>
        <v>0</v>
      </c>
      <c r="Q126" s="2">
        <f t="shared" ref="Q126" si="245">IF(P126=0, 0, IFERROR(M126 - M127, 0))</f>
        <v>0</v>
      </c>
      <c r="R126" s="2">
        <f t="shared" ref="R126" si="246">IF(P126=0, 0, IFERROR(J126 - M127, 0))</f>
        <v>0</v>
      </c>
      <c r="S126" s="2">
        <f t="shared" ref="S126" si="247">IF(P126=0, 0, IFERROR(M126 - J127, 0))</f>
        <v>0</v>
      </c>
    </row>
    <row r="127" spans="1:19" x14ac:dyDescent="0.2">
      <c r="A127" s="1">
        <v>45043</v>
      </c>
      <c r="B127" t="s">
        <v>22</v>
      </c>
      <c r="C127" s="1">
        <v>45044</v>
      </c>
      <c r="D127" t="s">
        <v>25</v>
      </c>
      <c r="E127" t="s">
        <v>25</v>
      </c>
      <c r="F127" t="s">
        <v>25</v>
      </c>
      <c r="G127" t="s">
        <v>20</v>
      </c>
      <c r="H127" t="s">
        <v>21</v>
      </c>
      <c r="I127" t="s">
        <v>25</v>
      </c>
      <c r="J127" t="s">
        <v>25</v>
      </c>
      <c r="K127" t="s">
        <v>25</v>
      </c>
      <c r="L127" t="s">
        <v>25</v>
      </c>
      <c r="M127" t="s">
        <v>25</v>
      </c>
      <c r="N127" t="s">
        <v>25</v>
      </c>
      <c r="O127" t="s">
        <v>25</v>
      </c>
    </row>
    <row r="128" spans="1:19" x14ac:dyDescent="0.2">
      <c r="A128" s="1">
        <v>45043</v>
      </c>
      <c r="B128" t="s">
        <v>19</v>
      </c>
      <c r="C128" s="1">
        <v>45042</v>
      </c>
      <c r="D128">
        <v>887.65</v>
      </c>
      <c r="E128">
        <v>900</v>
      </c>
      <c r="F128">
        <v>900</v>
      </c>
      <c r="G128" t="s">
        <v>23</v>
      </c>
      <c r="H128" t="s">
        <v>24</v>
      </c>
      <c r="I128" s="1">
        <v>45043</v>
      </c>
      <c r="J128">
        <v>23.95</v>
      </c>
      <c r="K128">
        <v>26.2</v>
      </c>
      <c r="L128">
        <v>12.8</v>
      </c>
      <c r="M128">
        <v>14.95</v>
      </c>
      <c r="N128" t="s">
        <v>25</v>
      </c>
      <c r="O128">
        <v>356400</v>
      </c>
      <c r="P128" s="2">
        <f t="shared" ref="P128" si="248">IFERROR(J128-J129,0)</f>
        <v>0</v>
      </c>
      <c r="Q128" s="2">
        <f t="shared" ref="Q128" si="249">IF(P128=0, 0, IFERROR(M128 - M129, 0))</f>
        <v>0</v>
      </c>
      <c r="R128" s="2">
        <f t="shared" ref="R128" si="250">IF(P128=0, 0, IFERROR(J128 - M129, 0))</f>
        <v>0</v>
      </c>
      <c r="S128" s="2">
        <f t="shared" ref="S128" si="251">IF(P128=0, 0, IFERROR(M128 - J129, 0))</f>
        <v>0</v>
      </c>
    </row>
    <row r="129" spans="1:19" x14ac:dyDescent="0.2">
      <c r="A129" s="1">
        <v>45043</v>
      </c>
      <c r="B129" t="s">
        <v>22</v>
      </c>
      <c r="C129" s="1">
        <v>45044</v>
      </c>
      <c r="D129" t="s">
        <v>25</v>
      </c>
      <c r="E129" t="s">
        <v>25</v>
      </c>
      <c r="F129" t="s">
        <v>25</v>
      </c>
      <c r="G129" t="s">
        <v>23</v>
      </c>
      <c r="H129" t="s">
        <v>24</v>
      </c>
      <c r="I129" t="s">
        <v>25</v>
      </c>
      <c r="J129" t="s">
        <v>25</v>
      </c>
      <c r="K129" t="s">
        <v>25</v>
      </c>
      <c r="L129" t="s">
        <v>25</v>
      </c>
      <c r="M129" t="s">
        <v>25</v>
      </c>
      <c r="N129" t="s">
        <v>25</v>
      </c>
      <c r="O129" t="s">
        <v>25</v>
      </c>
    </row>
    <row r="130" spans="1:19" x14ac:dyDescent="0.2">
      <c r="A130" s="1">
        <v>45133</v>
      </c>
      <c r="B130" t="s">
        <v>19</v>
      </c>
      <c r="C130" s="1">
        <v>45132</v>
      </c>
      <c r="D130">
        <v>962.5</v>
      </c>
      <c r="E130">
        <v>950</v>
      </c>
      <c r="F130">
        <v>950</v>
      </c>
      <c r="G130" t="s">
        <v>20</v>
      </c>
      <c r="H130" t="s">
        <v>21</v>
      </c>
      <c r="I130" s="1">
        <v>45134</v>
      </c>
      <c r="J130">
        <v>31.1</v>
      </c>
      <c r="K130">
        <v>31.15</v>
      </c>
      <c r="L130">
        <v>18.350000000000001</v>
      </c>
      <c r="M130">
        <v>23.85</v>
      </c>
      <c r="N130" t="s">
        <v>25</v>
      </c>
      <c r="O130">
        <v>428750</v>
      </c>
      <c r="P130" s="2">
        <f t="shared" ref="P130" si="252">IFERROR(J130-J131,0)</f>
        <v>-4.2999999999999972</v>
      </c>
      <c r="Q130" s="2">
        <f t="shared" ref="Q130" si="253">IF(P130=0, 0, IFERROR(M130 - M131, 0))</f>
        <v>11.750000000000002</v>
      </c>
      <c r="R130" s="2">
        <f t="shared" ref="R130" si="254">IF(P130=0, 0, IFERROR(J130 - M131, 0))</f>
        <v>19</v>
      </c>
      <c r="S130" s="2">
        <f t="shared" ref="S130" si="255">IF(P130=0, 0, IFERROR(M130 - J131, 0))</f>
        <v>-11.549999999999997</v>
      </c>
    </row>
    <row r="131" spans="1:19" x14ac:dyDescent="0.2">
      <c r="A131" s="1">
        <v>45133</v>
      </c>
      <c r="B131" t="s">
        <v>22</v>
      </c>
      <c r="C131" s="1">
        <v>45134</v>
      </c>
      <c r="D131">
        <v>959.9</v>
      </c>
      <c r="E131">
        <v>950</v>
      </c>
      <c r="F131">
        <v>950</v>
      </c>
      <c r="G131" t="s">
        <v>20</v>
      </c>
      <c r="H131" t="s">
        <v>21</v>
      </c>
      <c r="I131" s="1">
        <v>45134</v>
      </c>
      <c r="J131">
        <v>35.4</v>
      </c>
      <c r="K131">
        <v>37.75</v>
      </c>
      <c r="L131">
        <v>8.9499999999999993</v>
      </c>
      <c r="M131">
        <v>12.1</v>
      </c>
      <c r="N131" t="s">
        <v>25</v>
      </c>
      <c r="O131">
        <v>111250</v>
      </c>
    </row>
    <row r="132" spans="1:19" x14ac:dyDescent="0.2">
      <c r="A132" s="1">
        <v>45133</v>
      </c>
      <c r="B132" t="s">
        <v>19</v>
      </c>
      <c r="C132" s="1">
        <v>45132</v>
      </c>
      <c r="D132">
        <v>962.5</v>
      </c>
      <c r="E132">
        <v>950</v>
      </c>
      <c r="F132">
        <v>950</v>
      </c>
      <c r="G132" t="s">
        <v>23</v>
      </c>
      <c r="H132" t="s">
        <v>24</v>
      </c>
      <c r="I132" s="1">
        <v>45134</v>
      </c>
      <c r="J132">
        <v>4.8499999999999996</v>
      </c>
      <c r="K132">
        <v>12.2</v>
      </c>
      <c r="L132">
        <v>4.8499999999999996</v>
      </c>
      <c r="M132">
        <v>9</v>
      </c>
      <c r="N132" t="s">
        <v>25</v>
      </c>
      <c r="O132">
        <v>1671875</v>
      </c>
      <c r="P132" s="2">
        <f t="shared" ref="P132" si="256">IFERROR(J132-J133,0)</f>
        <v>2.1999999999999997</v>
      </c>
      <c r="Q132" s="2">
        <f t="shared" ref="Q132" si="257">IF(P132=0, 0, IFERROR(M132 - M133, 0))</f>
        <v>8.9</v>
      </c>
      <c r="R132" s="2">
        <f t="shared" ref="R132" si="258">IF(P132=0, 0, IFERROR(J132 - M133, 0))</f>
        <v>4.75</v>
      </c>
      <c r="S132" s="2">
        <f t="shared" ref="S132" si="259">IF(P132=0, 0, IFERROR(M132 - J133, 0))</f>
        <v>6.35</v>
      </c>
    </row>
    <row r="133" spans="1:19" x14ac:dyDescent="0.2">
      <c r="A133" s="1">
        <v>45133</v>
      </c>
      <c r="B133" t="s">
        <v>22</v>
      </c>
      <c r="C133" s="1">
        <v>45134</v>
      </c>
      <c r="D133">
        <v>959.9</v>
      </c>
      <c r="E133">
        <v>950</v>
      </c>
      <c r="F133">
        <v>950</v>
      </c>
      <c r="G133" t="s">
        <v>23</v>
      </c>
      <c r="H133" t="s">
        <v>24</v>
      </c>
      <c r="I133" s="1">
        <v>45134</v>
      </c>
      <c r="J133">
        <v>2.65</v>
      </c>
      <c r="K133">
        <v>2.65</v>
      </c>
      <c r="L133">
        <v>0.05</v>
      </c>
      <c r="M133">
        <v>0.1</v>
      </c>
      <c r="N133" t="s">
        <v>25</v>
      </c>
      <c r="O133">
        <v>538750</v>
      </c>
    </row>
    <row r="134" spans="1:19" x14ac:dyDescent="0.2">
      <c r="A134" s="1">
        <v>45224</v>
      </c>
      <c r="B134" t="s">
        <v>19</v>
      </c>
      <c r="C134" s="1">
        <v>45223</v>
      </c>
      <c r="D134" t="s">
        <v>25</v>
      </c>
      <c r="E134" t="s">
        <v>25</v>
      </c>
      <c r="F134" t="s">
        <v>25</v>
      </c>
      <c r="G134" t="s">
        <v>20</v>
      </c>
      <c r="H134" t="s">
        <v>21</v>
      </c>
      <c r="I134" t="s">
        <v>25</v>
      </c>
      <c r="J134" t="s">
        <v>25</v>
      </c>
      <c r="K134" t="s">
        <v>25</v>
      </c>
      <c r="L134" t="s">
        <v>25</v>
      </c>
      <c r="M134" t="s">
        <v>25</v>
      </c>
      <c r="N134" t="s">
        <v>25</v>
      </c>
      <c r="O134" t="s">
        <v>25</v>
      </c>
      <c r="P134" s="2">
        <f t="shared" ref="P134" si="260">IFERROR(J134-J135,0)</f>
        <v>0</v>
      </c>
      <c r="Q134" s="2">
        <f t="shared" ref="Q134" si="261">IF(P134=0, 0, IFERROR(M134 - M135, 0))</f>
        <v>0</v>
      </c>
      <c r="R134" s="2">
        <f t="shared" ref="R134" si="262">IF(P134=0, 0, IFERROR(J134 - M135, 0))</f>
        <v>0</v>
      </c>
      <c r="S134" s="2">
        <f t="shared" ref="S134" si="263">IF(P134=0, 0, IFERROR(M134 - J135, 0))</f>
        <v>0</v>
      </c>
    </row>
    <row r="135" spans="1:19" x14ac:dyDescent="0.2">
      <c r="A135" s="1">
        <v>45224</v>
      </c>
      <c r="B135" t="s">
        <v>22</v>
      </c>
      <c r="C135" s="1">
        <v>45225</v>
      </c>
      <c r="D135">
        <v>972.05</v>
      </c>
      <c r="E135">
        <v>950</v>
      </c>
      <c r="F135">
        <v>950</v>
      </c>
      <c r="G135" t="s">
        <v>20</v>
      </c>
      <c r="H135" t="s">
        <v>21</v>
      </c>
      <c r="I135" s="1">
        <v>45225</v>
      </c>
      <c r="J135">
        <v>8.0500000000000007</v>
      </c>
      <c r="K135">
        <v>25.75</v>
      </c>
      <c r="L135">
        <v>8.0500000000000007</v>
      </c>
      <c r="M135">
        <v>22.1</v>
      </c>
      <c r="N135" t="s">
        <v>25</v>
      </c>
      <c r="O135">
        <v>80625</v>
      </c>
    </row>
    <row r="136" spans="1:19" x14ac:dyDescent="0.2">
      <c r="A136" s="1">
        <v>45224</v>
      </c>
      <c r="B136" t="s">
        <v>19</v>
      </c>
      <c r="C136" s="1">
        <v>45223</v>
      </c>
      <c r="D136" t="s">
        <v>25</v>
      </c>
      <c r="E136" t="s">
        <v>25</v>
      </c>
      <c r="F136" t="s">
        <v>25</v>
      </c>
      <c r="G136" t="s">
        <v>23</v>
      </c>
      <c r="H136" t="s">
        <v>24</v>
      </c>
      <c r="I136" t="s">
        <v>25</v>
      </c>
      <c r="J136" t="s">
        <v>25</v>
      </c>
      <c r="K136" t="s">
        <v>25</v>
      </c>
      <c r="L136" t="s">
        <v>25</v>
      </c>
      <c r="M136" t="s">
        <v>25</v>
      </c>
      <c r="N136" t="s">
        <v>25</v>
      </c>
      <c r="O136" t="s">
        <v>25</v>
      </c>
      <c r="P136" s="2">
        <f t="shared" ref="P136" si="264">IFERROR(J136-J137,0)</f>
        <v>0</v>
      </c>
      <c r="Q136" s="2">
        <f t="shared" ref="Q136" si="265">IF(P136=0, 0, IFERROR(M136 - M137, 0))</f>
        <v>0</v>
      </c>
      <c r="R136" s="2">
        <f t="shared" ref="R136" si="266">IF(P136=0, 0, IFERROR(J136 - M137, 0))</f>
        <v>0</v>
      </c>
      <c r="S136" s="2">
        <f t="shared" ref="S136" si="267">IF(P136=0, 0, IFERROR(M136 - J137, 0))</f>
        <v>0</v>
      </c>
    </row>
    <row r="137" spans="1:19" x14ac:dyDescent="0.2">
      <c r="A137" s="1">
        <v>45224</v>
      </c>
      <c r="B137" t="s">
        <v>22</v>
      </c>
      <c r="C137" s="1">
        <v>45225</v>
      </c>
      <c r="D137">
        <v>972.05</v>
      </c>
      <c r="E137">
        <v>950</v>
      </c>
      <c r="F137">
        <v>950</v>
      </c>
      <c r="G137" t="s">
        <v>23</v>
      </c>
      <c r="H137" t="s">
        <v>24</v>
      </c>
      <c r="I137" s="1">
        <v>45225</v>
      </c>
      <c r="J137">
        <v>4.55</v>
      </c>
      <c r="K137">
        <v>4.5999999999999996</v>
      </c>
      <c r="L137">
        <v>0.05</v>
      </c>
      <c r="M137">
        <v>0.1</v>
      </c>
      <c r="N137" t="s">
        <v>25</v>
      </c>
      <c r="O137">
        <v>249375</v>
      </c>
    </row>
    <row r="138" spans="1:19" x14ac:dyDescent="0.2">
      <c r="A138" s="1">
        <v>45314</v>
      </c>
      <c r="B138" t="s">
        <v>19</v>
      </c>
      <c r="C138" s="1">
        <v>45313</v>
      </c>
      <c r="D138" t="s">
        <v>25</v>
      </c>
      <c r="E138" t="s">
        <v>25</v>
      </c>
      <c r="F138" t="s">
        <v>25</v>
      </c>
      <c r="G138" t="s">
        <v>20</v>
      </c>
      <c r="H138" t="s">
        <v>21</v>
      </c>
      <c r="I138" t="s">
        <v>25</v>
      </c>
      <c r="J138" t="s">
        <v>25</v>
      </c>
      <c r="K138" t="s">
        <v>25</v>
      </c>
      <c r="L138" t="s">
        <v>25</v>
      </c>
      <c r="M138" t="s">
        <v>25</v>
      </c>
      <c r="N138" t="s">
        <v>25</v>
      </c>
      <c r="O138" t="s">
        <v>25</v>
      </c>
      <c r="P138" s="2">
        <f t="shared" ref="P138" si="268">IFERROR(J138-J139,0)</f>
        <v>0</v>
      </c>
      <c r="Q138" s="2">
        <f t="shared" ref="Q138" si="269">IF(P138=0, 0, IFERROR(M138 - M139, 0))</f>
        <v>0</v>
      </c>
      <c r="R138" s="2">
        <f t="shared" ref="R138" si="270">IF(P138=0, 0, IFERROR(J138 - M139, 0))</f>
        <v>0</v>
      </c>
      <c r="S138" s="2">
        <f t="shared" ref="S138" si="271">IF(P138=0, 0, IFERROR(M138 - J139, 0))</f>
        <v>0</v>
      </c>
    </row>
    <row r="139" spans="1:19" x14ac:dyDescent="0.2">
      <c r="A139" s="1">
        <v>45314</v>
      </c>
      <c r="B139" t="s">
        <v>22</v>
      </c>
      <c r="C139" s="1">
        <v>45315</v>
      </c>
      <c r="D139">
        <v>1059.1500000000001</v>
      </c>
      <c r="E139">
        <v>1100</v>
      </c>
      <c r="F139">
        <v>1100</v>
      </c>
      <c r="G139" t="s">
        <v>20</v>
      </c>
      <c r="H139" t="s">
        <v>21</v>
      </c>
      <c r="I139" s="1">
        <v>45316</v>
      </c>
      <c r="J139">
        <v>4.0999999999999996</v>
      </c>
      <c r="K139">
        <v>5</v>
      </c>
      <c r="L139">
        <v>0.35</v>
      </c>
      <c r="M139">
        <v>0.5</v>
      </c>
      <c r="N139" t="s">
        <v>25</v>
      </c>
      <c r="O139">
        <v>1511250</v>
      </c>
    </row>
    <row r="140" spans="1:19" x14ac:dyDescent="0.2">
      <c r="A140" s="1">
        <v>45314</v>
      </c>
      <c r="B140" t="s">
        <v>19</v>
      </c>
      <c r="C140" s="1">
        <v>45313</v>
      </c>
      <c r="D140" t="s">
        <v>25</v>
      </c>
      <c r="E140" t="s">
        <v>25</v>
      </c>
      <c r="F140" t="s">
        <v>25</v>
      </c>
      <c r="G140" t="s">
        <v>23</v>
      </c>
      <c r="H140" t="s">
        <v>24</v>
      </c>
      <c r="I140" t="s">
        <v>25</v>
      </c>
      <c r="J140" t="s">
        <v>25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 s="2">
        <f t="shared" ref="P140" si="272">IFERROR(J140-J141,0)</f>
        <v>0</v>
      </c>
      <c r="Q140" s="2">
        <f t="shared" ref="Q140" si="273">IF(P140=0, 0, IFERROR(M140 - M141, 0))</f>
        <v>0</v>
      </c>
      <c r="R140" s="2">
        <f t="shared" ref="R140" si="274">IF(P140=0, 0, IFERROR(J140 - M141, 0))</f>
        <v>0</v>
      </c>
      <c r="S140" s="2">
        <f t="shared" ref="S140" si="275">IF(P140=0, 0, IFERROR(M140 - J141, 0))</f>
        <v>0</v>
      </c>
    </row>
    <row r="141" spans="1:19" x14ac:dyDescent="0.2">
      <c r="A141" s="1">
        <v>45314</v>
      </c>
      <c r="B141" t="s">
        <v>22</v>
      </c>
      <c r="C141" s="1">
        <v>45315</v>
      </c>
      <c r="D141">
        <v>1059.1500000000001</v>
      </c>
      <c r="E141">
        <v>1100</v>
      </c>
      <c r="F141">
        <v>1100</v>
      </c>
      <c r="G141" t="s">
        <v>23</v>
      </c>
      <c r="H141" t="s">
        <v>24</v>
      </c>
      <c r="I141" s="1">
        <v>45316</v>
      </c>
      <c r="J141">
        <v>52.7</v>
      </c>
      <c r="K141">
        <v>76.650000000000006</v>
      </c>
      <c r="L141">
        <v>31.2</v>
      </c>
      <c r="M141">
        <v>41.55</v>
      </c>
      <c r="N141" t="s">
        <v>25</v>
      </c>
      <c r="O141">
        <v>485000</v>
      </c>
    </row>
    <row r="142" spans="1:19" x14ac:dyDescent="0.2">
      <c r="A142" s="1">
        <v>45406</v>
      </c>
      <c r="B142" t="s">
        <v>19</v>
      </c>
      <c r="C142" s="1">
        <v>45405</v>
      </c>
      <c r="D142">
        <v>1055.75</v>
      </c>
      <c r="E142">
        <v>1100</v>
      </c>
      <c r="F142">
        <v>1100</v>
      </c>
      <c r="G142" t="s">
        <v>20</v>
      </c>
      <c r="H142" t="s">
        <v>21</v>
      </c>
      <c r="I142" s="1">
        <v>45407</v>
      </c>
      <c r="J142">
        <v>3.25</v>
      </c>
      <c r="K142">
        <v>3.6</v>
      </c>
      <c r="L142">
        <v>1.95</v>
      </c>
      <c r="M142">
        <v>3.45</v>
      </c>
      <c r="N142" t="s">
        <v>25</v>
      </c>
      <c r="O142">
        <v>2276875</v>
      </c>
      <c r="P142" s="2">
        <f t="shared" ref="P142" si="276">IFERROR(J142-J143,0)</f>
        <v>0</v>
      </c>
      <c r="Q142" s="2">
        <f t="shared" ref="Q142" si="277">IF(P142=0, 0, IFERROR(M142 - M143, 0))</f>
        <v>0</v>
      </c>
      <c r="R142" s="2">
        <f t="shared" ref="R142" si="278">IF(P142=0, 0, IFERROR(J142 - M143, 0))</f>
        <v>0</v>
      </c>
      <c r="S142" s="2">
        <f t="shared" ref="S142" si="279">IF(P142=0, 0, IFERROR(M142 - J143, 0))</f>
        <v>0</v>
      </c>
    </row>
    <row r="143" spans="1:19" x14ac:dyDescent="0.2">
      <c r="A143" s="1">
        <v>45406</v>
      </c>
      <c r="B143" t="s">
        <v>22</v>
      </c>
      <c r="C143" s="1">
        <v>45407</v>
      </c>
      <c r="D143" t="s">
        <v>25</v>
      </c>
      <c r="E143" t="s">
        <v>25</v>
      </c>
      <c r="F143" t="s">
        <v>25</v>
      </c>
      <c r="G143" t="s">
        <v>20</v>
      </c>
      <c r="H143" t="s">
        <v>21</v>
      </c>
      <c r="I143" t="s">
        <v>25</v>
      </c>
      <c r="J143" t="s">
        <v>25</v>
      </c>
      <c r="K143" t="s">
        <v>25</v>
      </c>
      <c r="L143" t="s">
        <v>25</v>
      </c>
      <c r="M143" t="s">
        <v>25</v>
      </c>
      <c r="N143" t="s">
        <v>25</v>
      </c>
      <c r="O143" t="s">
        <v>25</v>
      </c>
    </row>
    <row r="144" spans="1:19" x14ac:dyDescent="0.2">
      <c r="A144" s="1">
        <v>45406</v>
      </c>
      <c r="B144" t="s">
        <v>19</v>
      </c>
      <c r="C144" s="1">
        <v>45405</v>
      </c>
      <c r="D144">
        <v>1055.75</v>
      </c>
      <c r="E144">
        <v>1100</v>
      </c>
      <c r="F144">
        <v>1100</v>
      </c>
      <c r="G144" t="s">
        <v>23</v>
      </c>
      <c r="H144" t="s">
        <v>24</v>
      </c>
      <c r="I144" s="1">
        <v>45407</v>
      </c>
      <c r="J144">
        <v>49</v>
      </c>
      <c r="K144">
        <v>52.1</v>
      </c>
      <c r="L144">
        <v>42.35</v>
      </c>
      <c r="M144">
        <v>45</v>
      </c>
      <c r="N144" t="s">
        <v>25</v>
      </c>
      <c r="O144">
        <v>166875</v>
      </c>
      <c r="P144" s="2">
        <f t="shared" ref="P144" si="280">IFERROR(J144-J145,0)</f>
        <v>0</v>
      </c>
      <c r="Q144" s="2">
        <f t="shared" ref="Q144" si="281">IF(P144=0, 0, IFERROR(M144 - M145, 0))</f>
        <v>0</v>
      </c>
      <c r="R144" s="2">
        <f t="shared" ref="R144" si="282">IF(P144=0, 0, IFERROR(J144 - M145, 0))</f>
        <v>0</v>
      </c>
      <c r="S144" s="2">
        <f t="shared" ref="S144" si="283">IF(P144=0, 0, IFERROR(M144 - J145, 0))</f>
        <v>0</v>
      </c>
    </row>
    <row r="145" spans="1:19" x14ac:dyDescent="0.2">
      <c r="A145" s="1">
        <v>45406</v>
      </c>
      <c r="B145" t="s">
        <v>22</v>
      </c>
      <c r="C145" s="1">
        <v>45407</v>
      </c>
      <c r="D145" t="s">
        <v>25</v>
      </c>
      <c r="E145" t="s">
        <v>25</v>
      </c>
      <c r="F145" t="s">
        <v>25</v>
      </c>
      <c r="G145" t="s">
        <v>23</v>
      </c>
      <c r="H145" t="s">
        <v>24</v>
      </c>
      <c r="I145" t="s">
        <v>25</v>
      </c>
      <c r="J145" t="s">
        <v>25</v>
      </c>
      <c r="K145" t="s">
        <v>25</v>
      </c>
      <c r="L145" t="s">
        <v>25</v>
      </c>
      <c r="M145" t="s">
        <v>25</v>
      </c>
      <c r="N145" t="s">
        <v>25</v>
      </c>
      <c r="O145" t="s">
        <v>25</v>
      </c>
    </row>
    <row r="146" spans="1:19" x14ac:dyDescent="0.2">
      <c r="A146" s="1">
        <v>45497</v>
      </c>
      <c r="B146" t="s">
        <v>19</v>
      </c>
      <c r="C146" s="1">
        <v>45496</v>
      </c>
      <c r="D146">
        <v>1263.25</v>
      </c>
      <c r="E146">
        <v>1300</v>
      </c>
      <c r="F146">
        <v>1300</v>
      </c>
      <c r="G146" t="s">
        <v>20</v>
      </c>
      <c r="H146" t="s">
        <v>21</v>
      </c>
      <c r="I146" s="1">
        <v>45498</v>
      </c>
      <c r="J146">
        <v>19.7</v>
      </c>
      <c r="K146">
        <v>21.8</v>
      </c>
      <c r="L146">
        <v>6.4</v>
      </c>
      <c r="M146">
        <v>7.95</v>
      </c>
      <c r="N146" t="s">
        <v>25</v>
      </c>
      <c r="O146">
        <v>1232500</v>
      </c>
      <c r="P146" s="2">
        <f t="shared" ref="P146" si="284">IFERROR(J146-J147,0)</f>
        <v>13.649999999999999</v>
      </c>
      <c r="Q146" s="2">
        <f t="shared" ref="Q146" si="285">IF(P146=0, 0, IFERROR(M146 - M147, 0))</f>
        <v>7.8</v>
      </c>
      <c r="R146" s="2">
        <f t="shared" ref="R146" si="286">IF(P146=0, 0, IFERROR(J146 - M147, 0))</f>
        <v>19.55</v>
      </c>
      <c r="S146" s="2">
        <f t="shared" ref="S146" si="287">IF(P146=0, 0, IFERROR(M146 - J147, 0))</f>
        <v>1.9000000000000004</v>
      </c>
    </row>
    <row r="147" spans="1:19" x14ac:dyDescent="0.2">
      <c r="A147" s="1">
        <v>45497</v>
      </c>
      <c r="B147" t="s">
        <v>22</v>
      </c>
      <c r="C147" s="1">
        <v>45498</v>
      </c>
      <c r="D147">
        <v>1175.9000000000001</v>
      </c>
      <c r="E147">
        <v>1200</v>
      </c>
      <c r="F147">
        <v>1200</v>
      </c>
      <c r="G147" t="s">
        <v>20</v>
      </c>
      <c r="H147" t="s">
        <v>21</v>
      </c>
      <c r="I147" s="1">
        <v>45498</v>
      </c>
      <c r="J147">
        <v>6.05</v>
      </c>
      <c r="K147">
        <v>6.05</v>
      </c>
      <c r="L147">
        <v>0.05</v>
      </c>
      <c r="M147">
        <v>0.15</v>
      </c>
      <c r="N147" t="s">
        <v>25</v>
      </c>
      <c r="O147">
        <v>343125</v>
      </c>
    </row>
    <row r="148" spans="1:19" x14ac:dyDescent="0.2">
      <c r="A148" s="1">
        <v>45497</v>
      </c>
      <c r="B148" t="s">
        <v>19</v>
      </c>
      <c r="C148" s="1">
        <v>45496</v>
      </c>
      <c r="D148">
        <v>1263.25</v>
      </c>
      <c r="E148">
        <v>1300</v>
      </c>
      <c r="F148">
        <v>1300</v>
      </c>
      <c r="G148" t="s">
        <v>23</v>
      </c>
      <c r="H148" t="s">
        <v>24</v>
      </c>
      <c r="I148" s="1">
        <v>45498</v>
      </c>
      <c r="J148">
        <v>32.1</v>
      </c>
      <c r="K148">
        <v>54.1</v>
      </c>
      <c r="L148">
        <v>30.1</v>
      </c>
      <c r="M148">
        <v>45.75</v>
      </c>
      <c r="N148" t="s">
        <v>25</v>
      </c>
      <c r="O148">
        <v>1318125</v>
      </c>
      <c r="P148" s="2">
        <f t="shared" ref="P148" si="288">IFERROR(J148-J149,0)</f>
        <v>17.25</v>
      </c>
      <c r="Q148" s="2">
        <f t="shared" ref="Q148" si="289">IF(P148=0, 0, IFERROR(M148 - M149, 0))</f>
        <v>15.7</v>
      </c>
      <c r="R148" s="2">
        <f t="shared" ref="R148" si="290">IF(P148=0, 0, IFERROR(J148 - M149, 0))</f>
        <v>2.0500000000000007</v>
      </c>
      <c r="S148" s="2">
        <f t="shared" ref="S148" si="291">IF(P148=0, 0, IFERROR(M148 - J149, 0))</f>
        <v>30.9</v>
      </c>
    </row>
    <row r="149" spans="1:19" x14ac:dyDescent="0.2">
      <c r="A149" s="1">
        <v>45497</v>
      </c>
      <c r="B149" t="s">
        <v>22</v>
      </c>
      <c r="C149" s="1">
        <v>45498</v>
      </c>
      <c r="D149">
        <v>1175.9000000000001</v>
      </c>
      <c r="E149">
        <v>1200</v>
      </c>
      <c r="F149">
        <v>1200</v>
      </c>
      <c r="G149" t="s">
        <v>23</v>
      </c>
      <c r="H149" t="s">
        <v>24</v>
      </c>
      <c r="I149" s="1">
        <v>45498</v>
      </c>
      <c r="J149">
        <v>14.85</v>
      </c>
      <c r="K149">
        <v>45.35</v>
      </c>
      <c r="L149">
        <v>6</v>
      </c>
      <c r="M149">
        <v>30.05</v>
      </c>
      <c r="N149" t="s">
        <v>25</v>
      </c>
      <c r="O149">
        <v>246875</v>
      </c>
    </row>
    <row r="150" spans="1:19" x14ac:dyDescent="0.2">
      <c r="A150" s="1">
        <v>45583</v>
      </c>
      <c r="B150" t="s">
        <v>19</v>
      </c>
      <c r="C150" s="1">
        <v>45582</v>
      </c>
      <c r="D150" t="s">
        <v>25</v>
      </c>
      <c r="E150" t="s">
        <v>25</v>
      </c>
      <c r="F150" t="s">
        <v>25</v>
      </c>
      <c r="G150" t="s">
        <v>20</v>
      </c>
      <c r="H150" t="s">
        <v>21</v>
      </c>
      <c r="I150" t="s">
        <v>25</v>
      </c>
      <c r="J150" t="s">
        <v>25</v>
      </c>
      <c r="K150" t="s">
        <v>25</v>
      </c>
      <c r="L150" t="s">
        <v>25</v>
      </c>
      <c r="M150" t="s">
        <v>25</v>
      </c>
      <c r="N150" t="s">
        <v>25</v>
      </c>
      <c r="O150" t="s">
        <v>25</v>
      </c>
      <c r="P150" s="2">
        <f t="shared" ref="P150" si="292">IFERROR(J150-J151,0)</f>
        <v>0</v>
      </c>
      <c r="Q150" s="2">
        <f t="shared" ref="Q150" si="293">IF(P150=0, 0, IFERROR(M150 - M151, 0))</f>
        <v>0</v>
      </c>
      <c r="R150" s="2">
        <f t="shared" ref="R150" si="294">IF(P150=0, 0, IFERROR(J150 - M151, 0))</f>
        <v>0</v>
      </c>
      <c r="S150" s="2">
        <f t="shared" ref="S150" si="295">IF(P150=0, 0, IFERROR(M150 - J151, 0))</f>
        <v>0</v>
      </c>
    </row>
    <row r="151" spans="1:19" x14ac:dyDescent="0.2">
      <c r="A151" s="1">
        <v>45583</v>
      </c>
      <c r="B151" t="s">
        <v>22</v>
      </c>
      <c r="C151" s="1">
        <v>45584</v>
      </c>
      <c r="D151" t="s">
        <v>25</v>
      </c>
      <c r="E151" t="s">
        <v>25</v>
      </c>
      <c r="F151" t="s">
        <v>25</v>
      </c>
      <c r="G151" t="s">
        <v>20</v>
      </c>
      <c r="H151" t="s">
        <v>21</v>
      </c>
      <c r="I151" t="s">
        <v>25</v>
      </c>
      <c r="J151" t="s">
        <v>25</v>
      </c>
      <c r="K151" t="s">
        <v>25</v>
      </c>
      <c r="L151" t="s">
        <v>25</v>
      </c>
      <c r="M151" t="s">
        <v>25</v>
      </c>
      <c r="N151" t="s">
        <v>25</v>
      </c>
      <c r="O151" t="s">
        <v>25</v>
      </c>
    </row>
    <row r="152" spans="1:19" x14ac:dyDescent="0.2">
      <c r="A152" s="1">
        <v>45583</v>
      </c>
      <c r="B152" t="s">
        <v>19</v>
      </c>
      <c r="C152" s="1">
        <v>45582</v>
      </c>
      <c r="D152" t="s">
        <v>25</v>
      </c>
      <c r="E152" t="s">
        <v>25</v>
      </c>
      <c r="F152" t="s">
        <v>25</v>
      </c>
      <c r="G152" t="s">
        <v>23</v>
      </c>
      <c r="H152" t="s">
        <v>24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s="2">
        <f t="shared" ref="P152" si="296">IFERROR(J152-J153,0)</f>
        <v>0</v>
      </c>
      <c r="Q152" s="2">
        <f t="shared" ref="Q152" si="297">IF(P152=0, 0, IFERROR(M152 - M153, 0))</f>
        <v>0</v>
      </c>
      <c r="R152" s="2">
        <f t="shared" ref="R152" si="298">IF(P152=0, 0, IFERROR(J152 - M153, 0))</f>
        <v>0</v>
      </c>
      <c r="S152" s="2">
        <f t="shared" ref="S152" si="299">IF(P152=0, 0, IFERROR(M152 - J153, 0))</f>
        <v>0</v>
      </c>
    </row>
    <row r="153" spans="1:19" x14ac:dyDescent="0.2">
      <c r="A153" s="1">
        <v>45583</v>
      </c>
      <c r="B153" t="s">
        <v>22</v>
      </c>
      <c r="C153" s="1">
        <v>45584</v>
      </c>
      <c r="D153" t="s">
        <v>25</v>
      </c>
      <c r="E153" t="s">
        <v>25</v>
      </c>
      <c r="F153" t="s">
        <v>25</v>
      </c>
      <c r="G153" t="s">
        <v>23</v>
      </c>
      <c r="H153" t="s">
        <v>24</v>
      </c>
      <c r="I153" t="s">
        <v>25</v>
      </c>
      <c r="J153" t="s">
        <v>25</v>
      </c>
      <c r="K153" t="s">
        <v>25</v>
      </c>
      <c r="L153" t="s">
        <v>25</v>
      </c>
      <c r="M153" t="s">
        <v>25</v>
      </c>
      <c r="N153" t="s">
        <v>25</v>
      </c>
      <c r="O153" t="s">
        <v>25</v>
      </c>
    </row>
    <row r="154" spans="1:19" x14ac:dyDescent="0.2">
      <c r="A154" s="1">
        <v>45673</v>
      </c>
      <c r="B154" t="s">
        <v>19</v>
      </c>
      <c r="C154" s="1">
        <v>45672</v>
      </c>
      <c r="D154">
        <v>1026.8</v>
      </c>
      <c r="E154">
        <v>1000</v>
      </c>
      <c r="F154">
        <v>1000</v>
      </c>
      <c r="G154" t="s">
        <v>20</v>
      </c>
      <c r="H154" t="s">
        <v>21</v>
      </c>
      <c r="I154" s="1">
        <v>45687</v>
      </c>
      <c r="J154">
        <v>59.9</v>
      </c>
      <c r="K154">
        <v>59.9</v>
      </c>
      <c r="L154">
        <v>41</v>
      </c>
      <c r="M154">
        <v>47.55</v>
      </c>
      <c r="N154" t="s">
        <v>25</v>
      </c>
      <c r="O154">
        <v>356875</v>
      </c>
      <c r="P154" s="2">
        <f t="shared" ref="P154" si="300">IFERROR(J154-J155,0)</f>
        <v>29.9</v>
      </c>
      <c r="Q154" s="2">
        <f t="shared" ref="Q154" si="301">IF(P154=0, 0, IFERROR(M154 - M155, 0))</f>
        <v>32.099999999999994</v>
      </c>
      <c r="R154" s="2">
        <f t="shared" ref="R154" si="302">IF(P154=0, 0, IFERROR(J154 - M155, 0))</f>
        <v>44.45</v>
      </c>
      <c r="S154" s="2">
        <f t="shared" ref="S154" si="303">IF(P154=0, 0, IFERROR(M154 - J155, 0))</f>
        <v>17.549999999999997</v>
      </c>
    </row>
    <row r="155" spans="1:19" x14ac:dyDescent="0.2">
      <c r="A155" s="1">
        <v>45673</v>
      </c>
      <c r="B155" t="s">
        <v>22</v>
      </c>
      <c r="C155" s="1">
        <v>45674</v>
      </c>
      <c r="D155">
        <v>991.05</v>
      </c>
      <c r="E155">
        <v>1000</v>
      </c>
      <c r="F155">
        <v>1000</v>
      </c>
      <c r="G155" t="s">
        <v>20</v>
      </c>
      <c r="H155" t="s">
        <v>21</v>
      </c>
      <c r="I155" s="1">
        <v>45687</v>
      </c>
      <c r="J155">
        <v>30</v>
      </c>
      <c r="K155">
        <v>35</v>
      </c>
      <c r="L155">
        <v>11.75</v>
      </c>
      <c r="M155">
        <v>15.45</v>
      </c>
      <c r="N155" t="s">
        <v>25</v>
      </c>
      <c r="O155">
        <v>4130000</v>
      </c>
    </row>
    <row r="156" spans="1:19" x14ac:dyDescent="0.2">
      <c r="A156" s="1">
        <v>45673</v>
      </c>
      <c r="B156" t="s">
        <v>19</v>
      </c>
      <c r="C156" s="1">
        <v>45672</v>
      </c>
      <c r="D156">
        <v>1026.8</v>
      </c>
      <c r="E156">
        <v>1000</v>
      </c>
      <c r="F156">
        <v>1000</v>
      </c>
      <c r="G156" t="s">
        <v>23</v>
      </c>
      <c r="H156" t="s">
        <v>24</v>
      </c>
      <c r="I156" s="1">
        <v>45687</v>
      </c>
      <c r="J156">
        <v>10.5</v>
      </c>
      <c r="K156">
        <v>22.75</v>
      </c>
      <c r="L156">
        <v>9.85</v>
      </c>
      <c r="M156">
        <v>18.3</v>
      </c>
      <c r="N156" t="s">
        <v>25</v>
      </c>
      <c r="O156">
        <v>1747500</v>
      </c>
      <c r="P156" s="2">
        <f t="shared" ref="P156" si="304">IFERROR(J156-J157,0)</f>
        <v>-11.45</v>
      </c>
      <c r="Q156" s="2">
        <f t="shared" ref="Q156" si="305">IF(P156=0, 0, IFERROR(M156 - M157, 0))</f>
        <v>-2.4499999999999993</v>
      </c>
      <c r="R156" s="2">
        <f t="shared" ref="R156" si="306">IF(P156=0, 0, IFERROR(J156 - M157, 0))</f>
        <v>-10.25</v>
      </c>
      <c r="S156" s="2">
        <f t="shared" ref="S156" si="307">IF(P156=0, 0, IFERROR(M156 - J157, 0))</f>
        <v>-3.6499999999999986</v>
      </c>
    </row>
    <row r="157" spans="1:19" x14ac:dyDescent="0.2">
      <c r="A157" s="1">
        <v>45673</v>
      </c>
      <c r="B157" t="s">
        <v>22</v>
      </c>
      <c r="C157" s="1">
        <v>45674</v>
      </c>
      <c r="D157">
        <v>991.05</v>
      </c>
      <c r="E157">
        <v>1000</v>
      </c>
      <c r="F157">
        <v>1000</v>
      </c>
      <c r="G157" t="s">
        <v>23</v>
      </c>
      <c r="H157" t="s">
        <v>24</v>
      </c>
      <c r="I157" s="1">
        <v>45687</v>
      </c>
      <c r="J157">
        <v>21.95</v>
      </c>
      <c r="K157">
        <v>33.200000000000003</v>
      </c>
      <c r="L157">
        <v>15.45</v>
      </c>
      <c r="M157">
        <v>20.75</v>
      </c>
      <c r="N157" t="s">
        <v>25</v>
      </c>
      <c r="O157">
        <v>2490625</v>
      </c>
    </row>
    <row r="158" spans="1:19" x14ac:dyDescent="0.2">
      <c r="A158" s="1">
        <v>45771</v>
      </c>
      <c r="B158" t="s">
        <v>19</v>
      </c>
      <c r="C158" s="1">
        <v>45770</v>
      </c>
      <c r="D158">
        <v>1206.9000000000001</v>
      </c>
      <c r="E158">
        <v>1200</v>
      </c>
      <c r="F158">
        <v>1200</v>
      </c>
      <c r="G158" t="s">
        <v>20</v>
      </c>
      <c r="H158" t="s">
        <v>21</v>
      </c>
      <c r="I158" s="1">
        <v>45771</v>
      </c>
      <c r="J158">
        <v>18.7</v>
      </c>
      <c r="K158">
        <v>27.75</v>
      </c>
      <c r="L158">
        <v>5.4</v>
      </c>
      <c r="M158">
        <v>13.2</v>
      </c>
      <c r="N158" t="s">
        <v>25</v>
      </c>
      <c r="O158">
        <v>983750</v>
      </c>
      <c r="P158" s="2">
        <f t="shared" ref="P158" si="308">IFERROR(J158-J159,0)</f>
        <v>-13.3</v>
      </c>
      <c r="Q158" s="2">
        <f t="shared" ref="Q158" si="309">IF(P158=0, 0, IFERROR(M158 - M159, 0))</f>
        <v>-7.8500000000000014</v>
      </c>
      <c r="R158" s="2">
        <f t="shared" ref="R158" si="310">IF(P158=0, 0, IFERROR(J158 - M159, 0))</f>
        <v>-2.3500000000000014</v>
      </c>
      <c r="S158" s="2">
        <f t="shared" ref="S158" si="311">IF(P158=0, 0, IFERROR(M158 - J159, 0))</f>
        <v>-18.8</v>
      </c>
    </row>
    <row r="159" spans="1:19" x14ac:dyDescent="0.2">
      <c r="A159" s="1">
        <v>45771</v>
      </c>
      <c r="B159" t="s">
        <v>22</v>
      </c>
      <c r="C159" s="1">
        <v>45772</v>
      </c>
      <c r="D159">
        <v>1166.3</v>
      </c>
      <c r="E159">
        <v>1200</v>
      </c>
      <c r="F159">
        <v>1200</v>
      </c>
      <c r="G159" t="s">
        <v>20</v>
      </c>
      <c r="H159" t="s">
        <v>21</v>
      </c>
      <c r="I159" s="1">
        <v>45806</v>
      </c>
      <c r="J159">
        <v>32</v>
      </c>
      <c r="K159">
        <v>32</v>
      </c>
      <c r="L159">
        <v>16.3</v>
      </c>
      <c r="M159">
        <v>21.05</v>
      </c>
      <c r="N159" t="s">
        <v>25</v>
      </c>
      <c r="O159">
        <v>1916875</v>
      </c>
    </row>
    <row r="160" spans="1:19" x14ac:dyDescent="0.2">
      <c r="A160" s="1">
        <v>45771</v>
      </c>
      <c r="B160" t="s">
        <v>19</v>
      </c>
      <c r="C160" s="1">
        <v>45770</v>
      </c>
      <c r="D160">
        <v>1206.9000000000001</v>
      </c>
      <c r="E160">
        <v>1200</v>
      </c>
      <c r="F160">
        <v>1200</v>
      </c>
      <c r="G160" t="s">
        <v>23</v>
      </c>
      <c r="H160" t="s">
        <v>24</v>
      </c>
      <c r="I160" s="1">
        <v>45771</v>
      </c>
      <c r="J160">
        <v>1.6</v>
      </c>
      <c r="K160">
        <v>9.8000000000000007</v>
      </c>
      <c r="L160">
        <v>1.5</v>
      </c>
      <c r="M160">
        <v>5.9</v>
      </c>
      <c r="N160" t="s">
        <v>25</v>
      </c>
      <c r="O160">
        <v>853125</v>
      </c>
      <c r="P160" s="2">
        <f t="shared" ref="P160" si="312">IFERROR(J160-J161,0)</f>
        <v>-40.4</v>
      </c>
      <c r="Q160" s="2">
        <f t="shared" ref="Q160" si="313">IF(P160=0, 0, IFERROR(M160 - M161, 0))</f>
        <v>-45.4</v>
      </c>
      <c r="R160" s="2">
        <f t="shared" ref="R160" si="314">IF(P160=0, 0, IFERROR(J160 - M161, 0))</f>
        <v>-49.699999999999996</v>
      </c>
      <c r="S160" s="2">
        <f t="shared" ref="S160" si="315">IF(P160=0, 0, IFERROR(M160 - J161, 0))</f>
        <v>-36.1</v>
      </c>
    </row>
    <row r="161" spans="1:19" x14ac:dyDescent="0.2">
      <c r="A161" s="1">
        <v>45771</v>
      </c>
      <c r="B161" t="s">
        <v>22</v>
      </c>
      <c r="C161" s="1">
        <v>45772</v>
      </c>
      <c r="D161">
        <v>1166.3</v>
      </c>
      <c r="E161">
        <v>1200</v>
      </c>
      <c r="F161">
        <v>1200</v>
      </c>
      <c r="G161" t="s">
        <v>23</v>
      </c>
      <c r="H161" t="s">
        <v>24</v>
      </c>
      <c r="I161" s="1">
        <v>45806</v>
      </c>
      <c r="J161">
        <v>42</v>
      </c>
      <c r="K161">
        <v>65.3</v>
      </c>
      <c r="L161">
        <v>41</v>
      </c>
      <c r="M161">
        <v>51.3</v>
      </c>
      <c r="N161" t="s">
        <v>25</v>
      </c>
      <c r="O161">
        <v>1274375</v>
      </c>
    </row>
    <row r="162" spans="1:19" x14ac:dyDescent="0.2">
      <c r="O162" t="s">
        <v>26</v>
      </c>
      <c r="P162">
        <f>SUM(P2:P161)</f>
        <v>16.54999999999999</v>
      </c>
      <c r="Q162">
        <f>SUM(Q2:Q161)</f>
        <v>123.25</v>
      </c>
      <c r="R162">
        <f>SUM(R2:R161)</f>
        <v>148.1</v>
      </c>
      <c r="S162">
        <f>SUM(S2:S161)</f>
        <v>-8.2999999999999865</v>
      </c>
    </row>
    <row r="163" spans="1:19" x14ac:dyDescent="0.2">
      <c r="P163">
        <f>P162*625</f>
        <v>10343.749999999995</v>
      </c>
      <c r="Q163">
        <f t="shared" ref="Q163:S163" si="316">Q162*625</f>
        <v>77031.25</v>
      </c>
      <c r="R163">
        <f t="shared" si="316"/>
        <v>92562.5</v>
      </c>
      <c r="S163">
        <f t="shared" si="316"/>
        <v>-5187.4999999999918</v>
      </c>
    </row>
  </sheetData>
  <autoFilter ref="A1:S163" xr:uid="{8D5F7DA9-1FDE-C248-9B0A-A713529905C5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09D0-CCCB-2641-A01A-54F760A4AD4C}">
  <dimension ref="A1:S121"/>
  <sheetViews>
    <sheetView workbookViewId="0">
      <selection activeCell="P1" sqref="P1:T1048576"/>
    </sheetView>
  </sheetViews>
  <sheetFormatPr baseColWidth="10" defaultColWidth="10.6640625" defaultRowHeight="16" x14ac:dyDescent="0.2"/>
  <cols>
    <col min="2" max="14" width="10.6640625" customWidth="1"/>
    <col min="15" max="15" width="12.6640625" customWidth="1"/>
    <col min="16" max="19" width="10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">
        <v>45786</v>
      </c>
      <c r="B2" t="s">
        <v>19</v>
      </c>
      <c r="C2" s="1">
        <v>45785</v>
      </c>
      <c r="D2">
        <v>1874.9</v>
      </c>
      <c r="E2">
        <v>1969</v>
      </c>
      <c r="F2">
        <v>1980</v>
      </c>
      <c r="G2" t="s">
        <v>20</v>
      </c>
      <c r="H2" t="s">
        <v>21</v>
      </c>
      <c r="I2" s="1">
        <v>45806</v>
      </c>
      <c r="J2">
        <v>11.05</v>
      </c>
      <c r="K2">
        <v>15.8</v>
      </c>
      <c r="L2">
        <v>10.25</v>
      </c>
      <c r="M2">
        <v>10.9</v>
      </c>
      <c r="N2">
        <v>864</v>
      </c>
      <c r="O2">
        <v>487350</v>
      </c>
      <c r="P2" s="2">
        <f>IFERROR(J2-J3,0)</f>
        <v>4.1000000000000005</v>
      </c>
      <c r="Q2" s="2">
        <f>IF(P2=0, 0, IFERROR(M2 - M3, 0))</f>
        <v>2.1500000000000004</v>
      </c>
      <c r="R2" s="2">
        <f>IF(P2=0, 0, IFERROR(J2 - M3, 0))</f>
        <v>2.3000000000000007</v>
      </c>
      <c r="S2" s="2">
        <f>IF(P2=0, 0, IFERROR(M2 - J3, 0))</f>
        <v>3.95</v>
      </c>
    </row>
    <row r="3" spans="1:19" x14ac:dyDescent="0.2">
      <c r="A3" s="1">
        <v>45786</v>
      </c>
      <c r="B3" t="s">
        <v>22</v>
      </c>
      <c r="C3" s="1">
        <v>45789</v>
      </c>
      <c r="D3">
        <v>1870.8</v>
      </c>
      <c r="E3">
        <v>1969</v>
      </c>
      <c r="F3">
        <v>1980</v>
      </c>
      <c r="G3" t="s">
        <v>20</v>
      </c>
      <c r="H3" t="s">
        <v>21</v>
      </c>
      <c r="I3" s="1">
        <v>45806</v>
      </c>
      <c r="J3">
        <v>6.95</v>
      </c>
      <c r="K3">
        <v>9.3000000000000007</v>
      </c>
      <c r="L3">
        <v>6.05</v>
      </c>
      <c r="M3">
        <v>8.75</v>
      </c>
      <c r="N3">
        <v>1570</v>
      </c>
      <c r="O3">
        <v>498750</v>
      </c>
    </row>
    <row r="4" spans="1:19" x14ac:dyDescent="0.2">
      <c r="A4" s="1">
        <v>45786</v>
      </c>
      <c r="B4" t="s">
        <v>19</v>
      </c>
      <c r="C4" s="1">
        <v>45785</v>
      </c>
      <c r="D4">
        <v>1874.9</v>
      </c>
      <c r="E4">
        <v>1781</v>
      </c>
      <c r="F4">
        <v>1780</v>
      </c>
      <c r="G4" t="s">
        <v>23</v>
      </c>
      <c r="H4" t="s">
        <v>24</v>
      </c>
      <c r="I4" s="1">
        <v>45806</v>
      </c>
      <c r="J4">
        <v>9.6999999999999993</v>
      </c>
      <c r="K4">
        <v>17.149999999999999</v>
      </c>
      <c r="L4">
        <v>9.15</v>
      </c>
      <c r="M4">
        <v>15.9</v>
      </c>
      <c r="N4">
        <v>443</v>
      </c>
      <c r="O4">
        <v>195700</v>
      </c>
      <c r="P4" s="2">
        <f t="shared" ref="P4" si="0">IFERROR(J4-J5,0)</f>
        <v>-8.3000000000000007</v>
      </c>
      <c r="Q4" s="2">
        <f t="shared" ref="Q4" si="1">IF(P4=0, 0, IFERROR(M4 - M5, 0))</f>
        <v>4.6500000000000004</v>
      </c>
      <c r="R4" s="2">
        <f t="shared" ref="R4" si="2">IF(P4=0, 0, IFERROR(J4 - M5, 0))</f>
        <v>-1.5500000000000007</v>
      </c>
      <c r="S4" s="2">
        <f>IF(P4=0, 0, IFERROR(M4 - J5, 0))</f>
        <v>-2.0999999999999996</v>
      </c>
    </row>
    <row r="5" spans="1:19" x14ac:dyDescent="0.2">
      <c r="A5" s="1">
        <v>45786</v>
      </c>
      <c r="B5" t="s">
        <v>22</v>
      </c>
      <c r="C5" s="1">
        <v>45789</v>
      </c>
      <c r="D5">
        <v>1870.8</v>
      </c>
      <c r="E5">
        <v>1781</v>
      </c>
      <c r="F5">
        <v>1780</v>
      </c>
      <c r="G5" t="s">
        <v>23</v>
      </c>
      <c r="H5" t="s">
        <v>24</v>
      </c>
      <c r="I5" s="1">
        <v>45806</v>
      </c>
      <c r="J5">
        <v>18</v>
      </c>
      <c r="K5">
        <v>18</v>
      </c>
      <c r="L5">
        <v>8.8000000000000007</v>
      </c>
      <c r="M5">
        <v>11.25</v>
      </c>
      <c r="N5">
        <v>709</v>
      </c>
      <c r="O5">
        <v>205675</v>
      </c>
    </row>
    <row r="6" spans="1:19" x14ac:dyDescent="0.2">
      <c r="A6" s="1">
        <v>45681</v>
      </c>
      <c r="B6" t="s">
        <v>19</v>
      </c>
      <c r="C6" s="1">
        <v>45680</v>
      </c>
      <c r="D6">
        <v>1636</v>
      </c>
      <c r="E6">
        <v>1718</v>
      </c>
      <c r="F6">
        <v>1720</v>
      </c>
      <c r="G6" t="s">
        <v>20</v>
      </c>
      <c r="H6" t="s">
        <v>21</v>
      </c>
      <c r="I6" s="1">
        <v>45715</v>
      </c>
      <c r="J6">
        <v>26.5</v>
      </c>
      <c r="K6">
        <v>26.5</v>
      </c>
      <c r="L6">
        <v>25.35</v>
      </c>
      <c r="M6">
        <v>25.7</v>
      </c>
      <c r="N6">
        <v>5</v>
      </c>
      <c r="O6">
        <v>4750</v>
      </c>
      <c r="P6" s="2">
        <f t="shared" ref="P6" si="3">IFERROR(J6-J7,0)</f>
        <v>5.6000000000000014</v>
      </c>
      <c r="Q6" s="2">
        <f t="shared" ref="Q6" si="4">IF(P6=0, 0, IFERROR(M6 - M7, 0))</f>
        <v>9.85</v>
      </c>
      <c r="R6" s="2">
        <f t="shared" ref="R6" si="5">IF(P6=0, 0, IFERROR(J6 - M7, 0))</f>
        <v>10.65</v>
      </c>
      <c r="S6" s="2">
        <f>IF(P6=0, 0, IFERROR(M6 - J7, 0))</f>
        <v>4.8000000000000007</v>
      </c>
    </row>
    <row r="7" spans="1:19" x14ac:dyDescent="0.2">
      <c r="A7" s="1">
        <v>45681</v>
      </c>
      <c r="B7" t="s">
        <v>22</v>
      </c>
      <c r="C7" s="1">
        <v>45684</v>
      </c>
      <c r="D7">
        <v>1602.6</v>
      </c>
      <c r="E7">
        <v>1718</v>
      </c>
      <c r="F7">
        <v>1720</v>
      </c>
      <c r="G7" t="s">
        <v>20</v>
      </c>
      <c r="H7" t="s">
        <v>21</v>
      </c>
      <c r="I7" s="1">
        <v>45715</v>
      </c>
      <c r="J7">
        <v>20.9</v>
      </c>
      <c r="K7">
        <v>21.7</v>
      </c>
      <c r="L7">
        <v>14.65</v>
      </c>
      <c r="M7">
        <v>15.85</v>
      </c>
      <c r="N7">
        <v>47</v>
      </c>
      <c r="O7">
        <v>19000</v>
      </c>
    </row>
    <row r="8" spans="1:19" x14ac:dyDescent="0.2">
      <c r="A8" s="1">
        <v>45681</v>
      </c>
      <c r="B8" t="s">
        <v>19</v>
      </c>
      <c r="C8" s="1">
        <v>45680</v>
      </c>
      <c r="D8">
        <v>1636</v>
      </c>
      <c r="E8">
        <v>1554</v>
      </c>
      <c r="F8">
        <v>1560</v>
      </c>
      <c r="G8" t="s">
        <v>23</v>
      </c>
      <c r="H8" t="s">
        <v>24</v>
      </c>
      <c r="I8" s="1">
        <v>45715</v>
      </c>
      <c r="J8">
        <v>24.5</v>
      </c>
      <c r="K8">
        <v>24.5</v>
      </c>
      <c r="L8">
        <v>20.100000000000001</v>
      </c>
      <c r="M8">
        <v>21.25</v>
      </c>
      <c r="N8">
        <v>10</v>
      </c>
      <c r="O8">
        <v>37525</v>
      </c>
      <c r="P8" s="2">
        <f t="shared" ref="P8" si="6">IFERROR(J8-J9,0)</f>
        <v>3.9499999999999993</v>
      </c>
      <c r="Q8" s="2">
        <f t="shared" ref="Q8" si="7">IF(P8=0, 0, IFERROR(M8 - M9, 0))</f>
        <v>-9.8500000000000014</v>
      </c>
      <c r="R8" s="2">
        <f t="shared" ref="R8" si="8">IF(P8=0, 0, IFERROR(J8 - M9, 0))</f>
        <v>-6.6000000000000014</v>
      </c>
      <c r="S8" s="2">
        <f>IF(P8=0, 0, IFERROR(M8 - J9, 0))</f>
        <v>0.69999999999999929</v>
      </c>
    </row>
    <row r="9" spans="1:19" x14ac:dyDescent="0.2">
      <c r="A9" s="1">
        <v>45681</v>
      </c>
      <c r="B9" t="s">
        <v>22</v>
      </c>
      <c r="C9" s="1">
        <v>45684</v>
      </c>
      <c r="D9">
        <v>1602.6</v>
      </c>
      <c r="E9">
        <v>1554</v>
      </c>
      <c r="F9">
        <v>1560</v>
      </c>
      <c r="G9" t="s">
        <v>23</v>
      </c>
      <c r="H9" t="s">
        <v>24</v>
      </c>
      <c r="I9" s="1">
        <v>45715</v>
      </c>
      <c r="J9">
        <v>20.55</v>
      </c>
      <c r="K9">
        <v>34.299999999999997</v>
      </c>
      <c r="L9">
        <v>18.95</v>
      </c>
      <c r="M9">
        <v>31.1</v>
      </c>
      <c r="N9">
        <v>246</v>
      </c>
      <c r="O9">
        <v>65550</v>
      </c>
    </row>
    <row r="10" spans="1:19" x14ac:dyDescent="0.2">
      <c r="A10" s="1">
        <v>45601</v>
      </c>
      <c r="B10" t="s">
        <v>19</v>
      </c>
      <c r="C10" s="1">
        <v>45600</v>
      </c>
      <c r="D10">
        <v>1591.25</v>
      </c>
      <c r="E10">
        <v>1671</v>
      </c>
      <c r="F10">
        <v>1680</v>
      </c>
      <c r="G10" t="s">
        <v>20</v>
      </c>
      <c r="H10" t="s">
        <v>21</v>
      </c>
      <c r="I10" s="1">
        <v>45624</v>
      </c>
      <c r="J10">
        <v>19.05</v>
      </c>
      <c r="K10">
        <v>19.45</v>
      </c>
      <c r="L10">
        <v>8.85</v>
      </c>
      <c r="M10">
        <v>10.6</v>
      </c>
      <c r="N10">
        <v>3034</v>
      </c>
      <c r="O10">
        <v>447925</v>
      </c>
      <c r="P10" s="2">
        <f t="shared" ref="P10" si="9">IFERROR(J10-J11,0)</f>
        <v>12.200000000000001</v>
      </c>
      <c r="Q10" s="2">
        <f t="shared" ref="Q10" si="10">IF(P10=0, 0, IFERROR(M10 - M11, 0))</f>
        <v>2.9499999999999993</v>
      </c>
      <c r="R10" s="2">
        <f t="shared" ref="R10" si="11">IF(P10=0, 0, IFERROR(J10 - M11, 0))</f>
        <v>11.4</v>
      </c>
      <c r="S10" s="2">
        <f>IF(P10=0, 0, IFERROR(M10 - J11, 0))</f>
        <v>3.75</v>
      </c>
    </row>
    <row r="11" spans="1:19" x14ac:dyDescent="0.2">
      <c r="A11" s="1">
        <v>45601</v>
      </c>
      <c r="B11" t="s">
        <v>22</v>
      </c>
      <c r="C11" s="1">
        <v>45602</v>
      </c>
      <c r="D11">
        <v>1598.8</v>
      </c>
      <c r="E11">
        <v>1671</v>
      </c>
      <c r="F11">
        <v>1680</v>
      </c>
      <c r="G11" t="s">
        <v>20</v>
      </c>
      <c r="H11" t="s">
        <v>21</v>
      </c>
      <c r="I11" s="1">
        <v>45624</v>
      </c>
      <c r="J11">
        <v>6.85</v>
      </c>
      <c r="K11">
        <v>9</v>
      </c>
      <c r="L11">
        <v>6.3</v>
      </c>
      <c r="M11">
        <v>7.65</v>
      </c>
      <c r="N11">
        <v>2559</v>
      </c>
      <c r="O11">
        <v>655025</v>
      </c>
    </row>
    <row r="12" spans="1:19" x14ac:dyDescent="0.2">
      <c r="A12" s="1">
        <v>45601</v>
      </c>
      <c r="B12" t="s">
        <v>19</v>
      </c>
      <c r="C12" s="1">
        <v>45600</v>
      </c>
      <c r="D12">
        <v>1591.25</v>
      </c>
      <c r="E12">
        <v>1512</v>
      </c>
      <c r="F12">
        <v>1520</v>
      </c>
      <c r="G12" t="s">
        <v>23</v>
      </c>
      <c r="H12" t="s">
        <v>24</v>
      </c>
      <c r="I12" s="1">
        <v>45624</v>
      </c>
      <c r="J12">
        <v>10.8</v>
      </c>
      <c r="K12">
        <v>19.8</v>
      </c>
      <c r="L12">
        <v>10.25</v>
      </c>
      <c r="M12">
        <v>12.05</v>
      </c>
      <c r="N12">
        <v>1278</v>
      </c>
      <c r="O12">
        <v>147725</v>
      </c>
      <c r="P12" s="2">
        <f t="shared" ref="P12" si="12">IFERROR(J12-J13,0)</f>
        <v>-4.1999999999999993</v>
      </c>
      <c r="Q12" s="2">
        <f t="shared" ref="Q12" si="13">IF(P12=0, 0, IFERROR(M12 - M13, 0))</f>
        <v>5.2000000000000011</v>
      </c>
      <c r="R12" s="2">
        <f t="shared" ref="R12" si="14">IF(P12=0, 0, IFERROR(J12 - M13, 0))</f>
        <v>3.9500000000000011</v>
      </c>
      <c r="S12" s="2">
        <f>IF(P12=0, 0, IFERROR(M12 - J13, 0))</f>
        <v>-2.9499999999999993</v>
      </c>
    </row>
    <row r="13" spans="1:19" x14ac:dyDescent="0.2">
      <c r="A13" s="1">
        <v>45601</v>
      </c>
      <c r="B13" t="s">
        <v>22</v>
      </c>
      <c r="C13" s="1">
        <v>45602</v>
      </c>
      <c r="D13">
        <v>1598.8</v>
      </c>
      <c r="E13">
        <v>1512</v>
      </c>
      <c r="F13">
        <v>1520</v>
      </c>
      <c r="G13" t="s">
        <v>23</v>
      </c>
      <c r="H13" t="s">
        <v>24</v>
      </c>
      <c r="I13" s="1">
        <v>45624</v>
      </c>
      <c r="J13">
        <v>15</v>
      </c>
      <c r="K13">
        <v>17.100000000000001</v>
      </c>
      <c r="L13">
        <v>5</v>
      </c>
      <c r="M13">
        <v>6.85</v>
      </c>
      <c r="N13">
        <v>1279</v>
      </c>
      <c r="O13">
        <v>177175</v>
      </c>
    </row>
    <row r="14" spans="1:19" x14ac:dyDescent="0.2">
      <c r="A14" s="1">
        <v>45503</v>
      </c>
      <c r="B14" t="s">
        <v>19</v>
      </c>
      <c r="C14" s="1">
        <v>45502</v>
      </c>
      <c r="D14">
        <v>1481.35</v>
      </c>
      <c r="E14">
        <v>1555</v>
      </c>
      <c r="F14">
        <v>1560</v>
      </c>
      <c r="G14" t="s">
        <v>20</v>
      </c>
      <c r="H14" t="s">
        <v>21</v>
      </c>
      <c r="I14" s="1">
        <v>45533</v>
      </c>
      <c r="J14">
        <v>19.05</v>
      </c>
      <c r="K14">
        <v>20.100000000000001</v>
      </c>
      <c r="L14">
        <v>11.1</v>
      </c>
      <c r="M14">
        <v>12.6</v>
      </c>
      <c r="N14">
        <v>3722</v>
      </c>
      <c r="O14">
        <v>440325</v>
      </c>
      <c r="P14" s="2">
        <f t="shared" ref="P14" si="15">IFERROR(J14-J15,0)</f>
        <v>9.2000000000000011</v>
      </c>
      <c r="Q14" s="2">
        <f t="shared" ref="Q14" si="16">IF(P14=0, 0, IFERROR(M14 - M15, 0))</f>
        <v>-0.45000000000000107</v>
      </c>
      <c r="R14" s="2">
        <f t="shared" ref="R14" si="17">IF(P14=0, 0, IFERROR(J14 - M15, 0))</f>
        <v>6</v>
      </c>
      <c r="S14" s="2">
        <f>IF(P14=0, 0, IFERROR(M14 - J15, 0))</f>
        <v>2.75</v>
      </c>
    </row>
    <row r="15" spans="1:19" x14ac:dyDescent="0.2">
      <c r="A15" s="1">
        <v>45503</v>
      </c>
      <c r="B15" t="s">
        <v>22</v>
      </c>
      <c r="C15" s="1">
        <v>45504</v>
      </c>
      <c r="D15">
        <v>1491.55</v>
      </c>
      <c r="E15">
        <v>1555</v>
      </c>
      <c r="F15">
        <v>1560</v>
      </c>
      <c r="G15" t="s">
        <v>20</v>
      </c>
      <c r="H15" t="s">
        <v>21</v>
      </c>
      <c r="I15" s="1">
        <v>45533</v>
      </c>
      <c r="J15">
        <v>9.85</v>
      </c>
      <c r="K15">
        <v>15.65</v>
      </c>
      <c r="L15">
        <v>9.85</v>
      </c>
      <c r="M15">
        <v>13.05</v>
      </c>
      <c r="N15">
        <v>3104</v>
      </c>
      <c r="O15">
        <v>410875</v>
      </c>
    </row>
    <row r="16" spans="1:19" x14ac:dyDescent="0.2">
      <c r="A16" s="1">
        <v>45503</v>
      </c>
      <c r="B16" t="s">
        <v>19</v>
      </c>
      <c r="C16" s="1">
        <v>45502</v>
      </c>
      <c r="D16">
        <v>1481.35</v>
      </c>
      <c r="E16">
        <v>1407</v>
      </c>
      <c r="F16">
        <v>1400</v>
      </c>
      <c r="G16" t="s">
        <v>23</v>
      </c>
      <c r="H16" t="s">
        <v>24</v>
      </c>
      <c r="I16" s="1">
        <v>45533</v>
      </c>
      <c r="J16">
        <v>19.7</v>
      </c>
      <c r="K16">
        <v>19.7</v>
      </c>
      <c r="L16">
        <v>5.3</v>
      </c>
      <c r="M16">
        <v>10.9</v>
      </c>
      <c r="N16">
        <v>3714</v>
      </c>
      <c r="O16">
        <v>904400</v>
      </c>
      <c r="P16" s="2">
        <f t="shared" ref="P16" si="18">IFERROR(J16-J17,0)</f>
        <v>9.6999999999999993</v>
      </c>
      <c r="Q16" s="2">
        <f t="shared" ref="Q16" si="19">IF(P16=0, 0, IFERROR(M16 - M17, 0))</f>
        <v>4.25</v>
      </c>
      <c r="R16" s="2">
        <f t="shared" ref="R16" si="20">IF(P16=0, 0, IFERROR(J16 - M17, 0))</f>
        <v>13.049999999999999</v>
      </c>
      <c r="S16" s="2">
        <f>IF(P16=0, 0, IFERROR(M16 - J17, 0))</f>
        <v>0.90000000000000036</v>
      </c>
    </row>
    <row r="17" spans="1:19" x14ac:dyDescent="0.2">
      <c r="A17" s="1">
        <v>45503</v>
      </c>
      <c r="B17" t="s">
        <v>22</v>
      </c>
      <c r="C17" s="1">
        <v>45504</v>
      </c>
      <c r="D17">
        <v>1491.55</v>
      </c>
      <c r="E17">
        <v>1407</v>
      </c>
      <c r="F17">
        <v>1400</v>
      </c>
      <c r="G17" t="s">
        <v>23</v>
      </c>
      <c r="H17" t="s">
        <v>24</v>
      </c>
      <c r="I17" s="1">
        <v>45533</v>
      </c>
      <c r="J17">
        <v>10</v>
      </c>
      <c r="K17">
        <v>10.35</v>
      </c>
      <c r="L17">
        <v>5.9</v>
      </c>
      <c r="M17">
        <v>6.65</v>
      </c>
      <c r="N17">
        <v>2156</v>
      </c>
      <c r="O17">
        <v>919125</v>
      </c>
    </row>
    <row r="18" spans="1:19" x14ac:dyDescent="0.2">
      <c r="A18" s="1">
        <v>45321</v>
      </c>
      <c r="B18" t="s">
        <v>19</v>
      </c>
      <c r="C18" s="1">
        <v>45316</v>
      </c>
      <c r="D18">
        <v>1160.55</v>
      </c>
      <c r="E18">
        <v>1219</v>
      </c>
      <c r="F18">
        <v>1220</v>
      </c>
      <c r="G18" t="s">
        <v>20</v>
      </c>
      <c r="H18" t="s">
        <v>21</v>
      </c>
      <c r="I18" s="1">
        <v>45351</v>
      </c>
      <c r="J18">
        <v>20.5</v>
      </c>
      <c r="K18">
        <v>30.35</v>
      </c>
      <c r="L18">
        <v>13.8</v>
      </c>
      <c r="M18">
        <v>15.3</v>
      </c>
      <c r="N18">
        <v>968</v>
      </c>
      <c r="O18">
        <v>216600</v>
      </c>
      <c r="P18" s="2">
        <f t="shared" ref="P18" si="21">IFERROR(J18-J19,0)</f>
        <v>4.6999999999999993</v>
      </c>
      <c r="Q18" s="2">
        <f t="shared" ref="Q18" si="22">IF(P18=0, 0, IFERROR(M18 - M19, 0))</f>
        <v>-1.3499999999999979</v>
      </c>
      <c r="R18" s="2">
        <f t="shared" ref="R18" si="23">IF(P18=0, 0, IFERROR(J18 - M19, 0))</f>
        <v>3.8500000000000014</v>
      </c>
      <c r="S18" s="2">
        <f>IF(P18=0, 0, IFERROR(M18 - J19, 0))</f>
        <v>-0.5</v>
      </c>
    </row>
    <row r="19" spans="1:19" x14ac:dyDescent="0.2">
      <c r="A19" s="1">
        <v>45321</v>
      </c>
      <c r="B19" t="s">
        <v>22</v>
      </c>
      <c r="C19" s="1">
        <v>45322</v>
      </c>
      <c r="D19">
        <v>1170.7</v>
      </c>
      <c r="E19">
        <v>1219</v>
      </c>
      <c r="F19">
        <v>1220</v>
      </c>
      <c r="G19" t="s">
        <v>20</v>
      </c>
      <c r="H19" t="s">
        <v>21</v>
      </c>
      <c r="I19" s="1">
        <v>45351</v>
      </c>
      <c r="J19">
        <v>15.8</v>
      </c>
      <c r="K19">
        <v>17.600000000000001</v>
      </c>
      <c r="L19">
        <v>11.6</v>
      </c>
      <c r="M19">
        <v>16.649999999999999</v>
      </c>
      <c r="N19">
        <v>606</v>
      </c>
      <c r="O19">
        <v>294500</v>
      </c>
    </row>
    <row r="20" spans="1:19" x14ac:dyDescent="0.2">
      <c r="A20" s="1">
        <v>45321</v>
      </c>
      <c r="B20" t="s">
        <v>19</v>
      </c>
      <c r="C20" s="1">
        <v>45316</v>
      </c>
      <c r="D20">
        <v>1160.55</v>
      </c>
      <c r="E20">
        <v>1103</v>
      </c>
      <c r="F20">
        <v>1100</v>
      </c>
      <c r="G20" t="s">
        <v>23</v>
      </c>
      <c r="H20" t="s">
        <v>24</v>
      </c>
      <c r="I20" s="1">
        <v>45351</v>
      </c>
      <c r="J20">
        <v>7.8</v>
      </c>
      <c r="K20">
        <v>10.55</v>
      </c>
      <c r="L20">
        <v>6.7</v>
      </c>
      <c r="M20">
        <v>10</v>
      </c>
      <c r="N20">
        <v>1128</v>
      </c>
      <c r="O20">
        <v>423700</v>
      </c>
      <c r="P20" s="2">
        <f t="shared" ref="P20" si="24">IFERROR(J20-J21,0)</f>
        <v>-1.4500000000000002</v>
      </c>
      <c r="Q20" s="2">
        <f t="shared" ref="Q20" si="25">IF(P20=0, 0, IFERROR(M20 - M21, 0))</f>
        <v>2.1500000000000004</v>
      </c>
      <c r="R20" s="2">
        <f t="shared" ref="R20" si="26">IF(P20=0, 0, IFERROR(J20 - M21, 0))</f>
        <v>-4.9999999999999822E-2</v>
      </c>
      <c r="S20" s="2">
        <f>IF(P20=0, 0, IFERROR(M20 - J21, 0))</f>
        <v>0.75</v>
      </c>
    </row>
    <row r="21" spans="1:19" x14ac:dyDescent="0.2">
      <c r="A21" s="1">
        <v>45321</v>
      </c>
      <c r="B21" t="s">
        <v>22</v>
      </c>
      <c r="C21" s="1">
        <v>45322</v>
      </c>
      <c r="D21">
        <v>1170.7</v>
      </c>
      <c r="E21">
        <v>1103</v>
      </c>
      <c r="F21">
        <v>1100</v>
      </c>
      <c r="G21" t="s">
        <v>23</v>
      </c>
      <c r="H21" t="s">
        <v>24</v>
      </c>
      <c r="I21" s="1">
        <v>45351</v>
      </c>
      <c r="J21">
        <v>9.25</v>
      </c>
      <c r="K21">
        <v>12.05</v>
      </c>
      <c r="L21">
        <v>7.25</v>
      </c>
      <c r="M21">
        <v>7.85</v>
      </c>
      <c r="N21">
        <v>1127</v>
      </c>
      <c r="O21">
        <v>626050</v>
      </c>
    </row>
    <row r="22" spans="1:19" x14ac:dyDescent="0.2">
      <c r="A22" s="1">
        <v>45226</v>
      </c>
      <c r="B22" t="s">
        <v>19</v>
      </c>
      <c r="C22" s="1">
        <v>45225</v>
      </c>
      <c r="D22">
        <v>905.5</v>
      </c>
      <c r="E22">
        <v>951</v>
      </c>
      <c r="F22">
        <v>960</v>
      </c>
      <c r="G22" t="s">
        <v>20</v>
      </c>
      <c r="H22" t="s">
        <v>21</v>
      </c>
      <c r="I22" s="1">
        <v>45260</v>
      </c>
      <c r="J22">
        <v>8.6999999999999993</v>
      </c>
      <c r="K22">
        <v>8.6999999999999993</v>
      </c>
      <c r="L22">
        <v>4</v>
      </c>
      <c r="M22">
        <v>4.3499999999999996</v>
      </c>
      <c r="N22">
        <v>959</v>
      </c>
      <c r="O22">
        <v>248900</v>
      </c>
      <c r="P22" s="2">
        <f t="shared" ref="P22" si="27">IFERROR(J22-J23,0)</f>
        <v>3.5999999999999996</v>
      </c>
      <c r="Q22" s="2">
        <f t="shared" ref="Q22" si="28">IF(P22=0, 0, IFERROR(M22 - M23, 0))</f>
        <v>-2.95</v>
      </c>
      <c r="R22" s="2">
        <f t="shared" ref="R22" si="29">IF(P22=0, 0, IFERROR(J22 - M23, 0))</f>
        <v>1.3999999999999995</v>
      </c>
      <c r="S22" s="2">
        <f>IF(P22=0, 0, IFERROR(M22 - J23, 0))</f>
        <v>-0.75</v>
      </c>
    </row>
    <row r="23" spans="1:19" x14ac:dyDescent="0.2">
      <c r="A23" s="1">
        <v>45226</v>
      </c>
      <c r="B23" t="s">
        <v>22</v>
      </c>
      <c r="C23" s="1">
        <v>45229</v>
      </c>
      <c r="D23">
        <v>926.25</v>
      </c>
      <c r="E23">
        <v>951</v>
      </c>
      <c r="F23">
        <v>960</v>
      </c>
      <c r="G23" t="s">
        <v>20</v>
      </c>
      <c r="H23" t="s">
        <v>21</v>
      </c>
      <c r="I23" s="1">
        <v>45260</v>
      </c>
      <c r="J23">
        <v>5.0999999999999996</v>
      </c>
      <c r="K23">
        <v>9.1999999999999993</v>
      </c>
      <c r="L23">
        <v>4.5999999999999996</v>
      </c>
      <c r="M23">
        <v>7.3</v>
      </c>
      <c r="N23">
        <v>860</v>
      </c>
      <c r="O23">
        <v>315400</v>
      </c>
    </row>
    <row r="24" spans="1:19" x14ac:dyDescent="0.2">
      <c r="A24" s="1">
        <v>45226</v>
      </c>
      <c r="B24" t="s">
        <v>19</v>
      </c>
      <c r="C24" s="1">
        <v>45225</v>
      </c>
      <c r="D24">
        <v>905.5</v>
      </c>
      <c r="E24">
        <v>860</v>
      </c>
      <c r="F24">
        <v>860</v>
      </c>
      <c r="G24" t="s">
        <v>23</v>
      </c>
      <c r="H24" t="s">
        <v>24</v>
      </c>
      <c r="I24" s="1">
        <v>45260</v>
      </c>
      <c r="J24">
        <v>3.25</v>
      </c>
      <c r="K24">
        <v>6</v>
      </c>
      <c r="L24">
        <v>3.25</v>
      </c>
      <c r="M24">
        <v>5.35</v>
      </c>
      <c r="N24">
        <v>225</v>
      </c>
      <c r="O24">
        <v>106400</v>
      </c>
      <c r="P24" s="2">
        <f t="shared" ref="P24" si="30">IFERROR(J24-J25,0)</f>
        <v>0.79999999999999982</v>
      </c>
      <c r="Q24" s="2">
        <f t="shared" ref="Q24" si="31">IF(P24=0, 0, IFERROR(M24 - M25, 0))</f>
        <v>3.0999999999999996</v>
      </c>
      <c r="R24" s="2">
        <f t="shared" ref="R24" si="32">IF(P24=0, 0, IFERROR(J24 - M25, 0))</f>
        <v>1</v>
      </c>
      <c r="S24" s="2">
        <f>IF(P24=0, 0, IFERROR(M24 - J25, 0))</f>
        <v>2.8999999999999995</v>
      </c>
    </row>
    <row r="25" spans="1:19" x14ac:dyDescent="0.2">
      <c r="A25" s="1">
        <v>45226</v>
      </c>
      <c r="B25" t="s">
        <v>22</v>
      </c>
      <c r="C25" s="1">
        <v>45229</v>
      </c>
      <c r="D25">
        <v>926.25</v>
      </c>
      <c r="E25">
        <v>860</v>
      </c>
      <c r="F25">
        <v>860</v>
      </c>
      <c r="G25" t="s">
        <v>23</v>
      </c>
      <c r="H25" t="s">
        <v>24</v>
      </c>
      <c r="I25" s="1">
        <v>45260</v>
      </c>
      <c r="J25">
        <v>2.4500000000000002</v>
      </c>
      <c r="K25">
        <v>3.2</v>
      </c>
      <c r="L25">
        <v>2</v>
      </c>
      <c r="M25">
        <v>2.25</v>
      </c>
      <c r="N25">
        <v>150</v>
      </c>
      <c r="O25">
        <v>132050</v>
      </c>
    </row>
    <row r="26" spans="1:19" x14ac:dyDescent="0.2">
      <c r="A26" s="1">
        <v>45133</v>
      </c>
      <c r="B26" t="s">
        <v>19</v>
      </c>
      <c r="C26" s="1">
        <v>45132</v>
      </c>
      <c r="D26">
        <v>883.65</v>
      </c>
      <c r="E26">
        <v>928</v>
      </c>
      <c r="F26">
        <v>930</v>
      </c>
      <c r="G26" t="s">
        <v>20</v>
      </c>
      <c r="H26" t="s">
        <v>21</v>
      </c>
      <c r="I26" s="1">
        <v>45169</v>
      </c>
      <c r="J26">
        <v>9.8000000000000007</v>
      </c>
      <c r="K26">
        <v>10.25</v>
      </c>
      <c r="L26">
        <v>9.75</v>
      </c>
      <c r="M26">
        <v>10.1</v>
      </c>
      <c r="N26">
        <v>12</v>
      </c>
      <c r="O26">
        <v>12350</v>
      </c>
      <c r="P26" s="2">
        <f t="shared" ref="P26" si="33">IFERROR(J26-J27,0)</f>
        <v>-4.1999999999999993</v>
      </c>
      <c r="Q26" s="2">
        <f t="shared" ref="Q26" si="34">IF(P26=0, 0, IFERROR(M26 - M27, 0))</f>
        <v>-3.75</v>
      </c>
      <c r="R26" s="2">
        <f t="shared" ref="R26" si="35">IF(P26=0, 0, IFERROR(J26 - M27, 0))</f>
        <v>-4.0499999999999989</v>
      </c>
      <c r="S26" s="2">
        <f>IF(P26=0, 0, IFERROR(M26 - J27, 0))</f>
        <v>-3.9000000000000004</v>
      </c>
    </row>
    <row r="27" spans="1:19" x14ac:dyDescent="0.2">
      <c r="A27" s="1">
        <v>45133</v>
      </c>
      <c r="B27" t="s">
        <v>22</v>
      </c>
      <c r="C27" s="1">
        <v>45134</v>
      </c>
      <c r="D27">
        <v>895.15</v>
      </c>
      <c r="E27">
        <v>928</v>
      </c>
      <c r="F27">
        <v>930</v>
      </c>
      <c r="G27" t="s">
        <v>20</v>
      </c>
      <c r="H27" t="s">
        <v>21</v>
      </c>
      <c r="I27" s="1">
        <v>45169</v>
      </c>
      <c r="J27">
        <v>14</v>
      </c>
      <c r="K27">
        <v>16.2</v>
      </c>
      <c r="L27">
        <v>12.9</v>
      </c>
      <c r="M27">
        <v>13.85</v>
      </c>
      <c r="N27">
        <v>663</v>
      </c>
      <c r="O27">
        <v>135850</v>
      </c>
    </row>
    <row r="28" spans="1:19" x14ac:dyDescent="0.2">
      <c r="A28" s="1">
        <v>45133</v>
      </c>
      <c r="B28" t="s">
        <v>19</v>
      </c>
      <c r="C28" s="1">
        <v>45132</v>
      </c>
      <c r="D28">
        <v>883.65</v>
      </c>
      <c r="E28">
        <v>839</v>
      </c>
      <c r="F28">
        <v>840</v>
      </c>
      <c r="G28" t="s">
        <v>23</v>
      </c>
      <c r="H28" t="s">
        <v>24</v>
      </c>
      <c r="I28" s="1">
        <v>45169</v>
      </c>
      <c r="J28">
        <v>7.2</v>
      </c>
      <c r="K28">
        <v>8.75</v>
      </c>
      <c r="L28">
        <v>6.75</v>
      </c>
      <c r="M28">
        <v>6.95</v>
      </c>
      <c r="N28">
        <v>45</v>
      </c>
      <c r="O28">
        <v>22800</v>
      </c>
      <c r="P28" s="2">
        <f t="shared" ref="P28" si="36">IFERROR(J28-J29,0)</f>
        <v>1.9500000000000002</v>
      </c>
      <c r="Q28" s="2">
        <f t="shared" ref="Q28" si="37">IF(P28=0, 0, IFERROR(M28 - M29, 0))</f>
        <v>0.70000000000000018</v>
      </c>
      <c r="R28" s="2">
        <f t="shared" ref="R28" si="38">IF(P28=0, 0, IFERROR(J28 - M29, 0))</f>
        <v>0.95000000000000018</v>
      </c>
      <c r="S28" s="2">
        <f>IF(P28=0, 0, IFERROR(M28 - J29, 0))</f>
        <v>1.7000000000000002</v>
      </c>
    </row>
    <row r="29" spans="1:19" x14ac:dyDescent="0.2">
      <c r="A29" s="1">
        <v>45133</v>
      </c>
      <c r="B29" t="s">
        <v>22</v>
      </c>
      <c r="C29" s="1">
        <v>45134</v>
      </c>
      <c r="D29">
        <v>895.15</v>
      </c>
      <c r="E29">
        <v>839</v>
      </c>
      <c r="F29">
        <v>840</v>
      </c>
      <c r="G29" t="s">
        <v>23</v>
      </c>
      <c r="H29" t="s">
        <v>24</v>
      </c>
      <c r="I29" s="1">
        <v>45169</v>
      </c>
      <c r="J29">
        <v>5.25</v>
      </c>
      <c r="K29">
        <v>6.95</v>
      </c>
      <c r="L29">
        <v>5.25</v>
      </c>
      <c r="M29">
        <v>6.25</v>
      </c>
      <c r="N29">
        <v>82</v>
      </c>
      <c r="O29">
        <v>63650</v>
      </c>
    </row>
    <row r="30" spans="1:19" x14ac:dyDescent="0.2">
      <c r="A30" s="1">
        <v>45056</v>
      </c>
      <c r="B30" t="s">
        <v>19</v>
      </c>
      <c r="C30" s="1">
        <v>45055</v>
      </c>
      <c r="D30">
        <v>793.6</v>
      </c>
      <c r="E30">
        <v>833</v>
      </c>
      <c r="F30">
        <v>840</v>
      </c>
      <c r="G30" t="s">
        <v>20</v>
      </c>
      <c r="H30" t="s">
        <v>21</v>
      </c>
      <c r="I30" s="1">
        <v>45071</v>
      </c>
      <c r="J30">
        <v>1.45</v>
      </c>
      <c r="K30">
        <v>1.45</v>
      </c>
      <c r="L30">
        <v>1.1499999999999999</v>
      </c>
      <c r="M30">
        <v>1.3</v>
      </c>
      <c r="N30">
        <v>302</v>
      </c>
      <c r="O30">
        <v>715350</v>
      </c>
      <c r="P30" s="2">
        <f t="shared" ref="P30" si="39">IFERROR(J30-J31,0)</f>
        <v>0.25</v>
      </c>
      <c r="Q30" s="2">
        <f t="shared" ref="Q30" si="40">IF(P30=0, 0, IFERROR(M30 - M31, 0))</f>
        <v>0.10000000000000009</v>
      </c>
      <c r="R30" s="2">
        <f t="shared" ref="R30" si="41">IF(P30=0, 0, IFERROR(J30 - M31, 0))</f>
        <v>0.25</v>
      </c>
      <c r="S30" s="2">
        <f>IF(P30=0, 0, IFERROR(M30 - J31, 0))</f>
        <v>0.10000000000000009</v>
      </c>
    </row>
    <row r="31" spans="1:19" x14ac:dyDescent="0.2">
      <c r="A31" s="1">
        <v>45056</v>
      </c>
      <c r="B31" t="s">
        <v>22</v>
      </c>
      <c r="C31" s="1">
        <v>45057</v>
      </c>
      <c r="D31">
        <v>788.6</v>
      </c>
      <c r="E31">
        <v>833</v>
      </c>
      <c r="F31">
        <v>840</v>
      </c>
      <c r="G31" t="s">
        <v>20</v>
      </c>
      <c r="H31" t="s">
        <v>21</v>
      </c>
      <c r="I31" s="1">
        <v>45071</v>
      </c>
      <c r="J31">
        <v>1.2</v>
      </c>
      <c r="K31">
        <v>1.35</v>
      </c>
      <c r="L31">
        <v>0.95</v>
      </c>
      <c r="M31">
        <v>1.2</v>
      </c>
      <c r="N31">
        <v>369</v>
      </c>
      <c r="O31">
        <v>779950</v>
      </c>
    </row>
    <row r="32" spans="1:19" x14ac:dyDescent="0.2">
      <c r="A32" s="1">
        <v>45056</v>
      </c>
      <c r="B32" t="s">
        <v>19</v>
      </c>
      <c r="C32" s="1">
        <v>45055</v>
      </c>
      <c r="D32">
        <v>793.6</v>
      </c>
      <c r="E32">
        <v>754</v>
      </c>
      <c r="F32">
        <v>750</v>
      </c>
      <c r="G32" t="s">
        <v>23</v>
      </c>
      <c r="H32" t="s">
        <v>24</v>
      </c>
      <c r="I32" s="1">
        <v>45071</v>
      </c>
      <c r="J32">
        <v>2.6</v>
      </c>
      <c r="K32">
        <v>3.15</v>
      </c>
      <c r="L32">
        <v>2.2999999999999998</v>
      </c>
      <c r="M32">
        <v>2.65</v>
      </c>
      <c r="N32">
        <v>309</v>
      </c>
      <c r="O32">
        <v>888250</v>
      </c>
      <c r="P32" s="2">
        <f t="shared" ref="P32" si="42">IFERROR(J32-J33,0)</f>
        <v>-1.0499999999999998</v>
      </c>
      <c r="Q32" s="2">
        <f t="shared" ref="Q32" si="43">IF(P32=0, 0, IFERROR(M32 - M33, 0))</f>
        <v>-0.70000000000000018</v>
      </c>
      <c r="R32" s="2">
        <f t="shared" ref="R32" si="44">IF(P32=0, 0, IFERROR(J32 - M33, 0))</f>
        <v>-0.75</v>
      </c>
      <c r="S32" s="2">
        <f>IF(P32=0, 0, IFERROR(M32 - J33, 0))</f>
        <v>-1</v>
      </c>
    </row>
    <row r="33" spans="1:19" x14ac:dyDescent="0.2">
      <c r="A33" s="1">
        <v>45056</v>
      </c>
      <c r="B33" t="s">
        <v>22</v>
      </c>
      <c r="C33" s="1">
        <v>45057</v>
      </c>
      <c r="D33">
        <v>788.6</v>
      </c>
      <c r="E33">
        <v>754</v>
      </c>
      <c r="F33">
        <v>750</v>
      </c>
      <c r="G33" t="s">
        <v>23</v>
      </c>
      <c r="H33" t="s">
        <v>24</v>
      </c>
      <c r="I33" s="1">
        <v>45071</v>
      </c>
      <c r="J33">
        <v>3.65</v>
      </c>
      <c r="K33">
        <v>4.0999999999999996</v>
      </c>
      <c r="L33">
        <v>2.6</v>
      </c>
      <c r="M33">
        <v>3.35</v>
      </c>
      <c r="N33">
        <v>539</v>
      </c>
      <c r="O33">
        <v>734350</v>
      </c>
    </row>
    <row r="34" spans="1:19" x14ac:dyDescent="0.2">
      <c r="A34" s="1">
        <v>44862</v>
      </c>
      <c r="B34" t="s">
        <v>19</v>
      </c>
      <c r="C34" s="1">
        <v>44859</v>
      </c>
      <c r="D34">
        <v>802.3</v>
      </c>
      <c r="E34">
        <v>842</v>
      </c>
      <c r="F34">
        <v>850</v>
      </c>
      <c r="G34" t="s">
        <v>20</v>
      </c>
      <c r="H34" t="s">
        <v>21</v>
      </c>
      <c r="I34" s="1">
        <v>44889</v>
      </c>
      <c r="J34">
        <v>6.3</v>
      </c>
      <c r="K34">
        <v>7.25</v>
      </c>
      <c r="L34">
        <v>5.4</v>
      </c>
      <c r="M34">
        <v>5.6</v>
      </c>
      <c r="N34">
        <v>584</v>
      </c>
      <c r="O34">
        <v>611800</v>
      </c>
      <c r="P34" s="2">
        <f t="shared" ref="P34" si="45">IFERROR(J34-J35,0)</f>
        <v>-4.6499999999999995</v>
      </c>
      <c r="Q34" s="2">
        <f t="shared" ref="Q34" si="46">IF(P34=0, 0, IFERROR(M34 - M35, 0))</f>
        <v>-7.5500000000000007</v>
      </c>
      <c r="R34" s="2">
        <f t="shared" ref="R34" si="47">IF(P34=0, 0, IFERROR(J34 - M35, 0))</f>
        <v>-6.8500000000000005</v>
      </c>
      <c r="S34" s="2">
        <f>IF(P34=0, 0, IFERROR(M34 - J35, 0))</f>
        <v>-5.35</v>
      </c>
    </row>
    <row r="35" spans="1:19" x14ac:dyDescent="0.2">
      <c r="A35" s="1">
        <v>44862</v>
      </c>
      <c r="B35" t="s">
        <v>22</v>
      </c>
      <c r="C35" s="1">
        <v>44865</v>
      </c>
      <c r="D35">
        <v>832</v>
      </c>
      <c r="E35">
        <v>842</v>
      </c>
      <c r="F35">
        <v>850</v>
      </c>
      <c r="G35" t="s">
        <v>20</v>
      </c>
      <c r="H35" t="s">
        <v>21</v>
      </c>
      <c r="I35" s="1">
        <v>44889</v>
      </c>
      <c r="J35">
        <v>10.95</v>
      </c>
      <c r="K35">
        <v>14.4</v>
      </c>
      <c r="L35">
        <v>9.75</v>
      </c>
      <c r="M35">
        <v>13.15</v>
      </c>
      <c r="N35">
        <v>5819</v>
      </c>
      <c r="O35">
        <v>1481050</v>
      </c>
    </row>
    <row r="36" spans="1:19" x14ac:dyDescent="0.2">
      <c r="A36" s="1">
        <v>44862</v>
      </c>
      <c r="B36" t="s">
        <v>19</v>
      </c>
      <c r="C36" s="1">
        <v>44859</v>
      </c>
      <c r="D36">
        <v>802.3</v>
      </c>
      <c r="E36">
        <v>762</v>
      </c>
      <c r="F36">
        <v>760</v>
      </c>
      <c r="G36" t="s">
        <v>23</v>
      </c>
      <c r="H36" t="s">
        <v>24</v>
      </c>
      <c r="I36" s="1">
        <v>44889</v>
      </c>
      <c r="J36">
        <v>8.1999999999999993</v>
      </c>
      <c r="K36">
        <v>9.1</v>
      </c>
      <c r="L36">
        <v>7.15</v>
      </c>
      <c r="M36">
        <v>7.85</v>
      </c>
      <c r="N36">
        <v>172</v>
      </c>
      <c r="O36">
        <v>68400</v>
      </c>
      <c r="P36" s="2">
        <f t="shared" ref="P36" si="48">IFERROR(J36-J37,0)</f>
        <v>4.5999999999999996</v>
      </c>
      <c r="Q36" s="2">
        <f t="shared" ref="Q36" si="49">IF(P36=0, 0, IFERROR(M36 - M37, 0))</f>
        <v>5</v>
      </c>
      <c r="R36" s="2">
        <f t="shared" ref="R36" si="50">IF(P36=0, 0, IFERROR(J36 - M37, 0))</f>
        <v>5.35</v>
      </c>
      <c r="S36" s="2">
        <f>IF(P36=0, 0, IFERROR(M36 - J37, 0))</f>
        <v>4.25</v>
      </c>
    </row>
    <row r="37" spans="1:19" x14ac:dyDescent="0.2">
      <c r="A37" s="1">
        <v>44862</v>
      </c>
      <c r="B37" t="s">
        <v>22</v>
      </c>
      <c r="C37" s="1">
        <v>44865</v>
      </c>
      <c r="D37">
        <v>832</v>
      </c>
      <c r="E37">
        <v>762</v>
      </c>
      <c r="F37">
        <v>760</v>
      </c>
      <c r="G37" t="s">
        <v>23</v>
      </c>
      <c r="H37" t="s">
        <v>24</v>
      </c>
      <c r="I37" s="1">
        <v>44889</v>
      </c>
      <c r="J37">
        <v>3.6</v>
      </c>
      <c r="K37">
        <v>4.25</v>
      </c>
      <c r="L37">
        <v>2.7</v>
      </c>
      <c r="M37">
        <v>2.85</v>
      </c>
      <c r="N37">
        <v>555</v>
      </c>
      <c r="O37">
        <v>316350</v>
      </c>
    </row>
    <row r="38" spans="1:19" x14ac:dyDescent="0.2">
      <c r="A38" s="1">
        <v>44767</v>
      </c>
      <c r="B38" t="s">
        <v>19</v>
      </c>
      <c r="C38" s="1">
        <v>44764</v>
      </c>
      <c r="D38">
        <v>678.85</v>
      </c>
      <c r="E38">
        <v>713</v>
      </c>
      <c r="F38">
        <v>720</v>
      </c>
      <c r="G38" t="s">
        <v>20</v>
      </c>
      <c r="H38" t="s">
        <v>21</v>
      </c>
      <c r="I38" s="1">
        <v>44798</v>
      </c>
      <c r="J38">
        <v>7.45</v>
      </c>
      <c r="K38">
        <v>8.3000000000000007</v>
      </c>
      <c r="L38">
        <v>6.4</v>
      </c>
      <c r="M38">
        <v>7.65</v>
      </c>
      <c r="N38">
        <v>306</v>
      </c>
      <c r="O38">
        <v>202350</v>
      </c>
      <c r="P38" s="2">
        <f t="shared" ref="P38" si="51">IFERROR(J38-J39,0)</f>
        <v>-1.5499999999999998</v>
      </c>
      <c r="Q38" s="2">
        <f t="shared" ref="Q38" si="52">IF(P38=0, 0, IFERROR(M38 - M39, 0))</f>
        <v>-1.7999999999999989</v>
      </c>
      <c r="R38" s="2">
        <f t="shared" ref="R38" si="53">IF(P38=0, 0, IFERROR(J38 - M39, 0))</f>
        <v>-1.9999999999999991</v>
      </c>
      <c r="S38" s="2">
        <f>IF(P38=0, 0, IFERROR(M38 - J39, 0))</f>
        <v>-1.3499999999999996</v>
      </c>
    </row>
    <row r="39" spans="1:19" x14ac:dyDescent="0.2">
      <c r="A39" s="1">
        <v>44767</v>
      </c>
      <c r="B39" t="s">
        <v>22</v>
      </c>
      <c r="C39" s="1">
        <v>44768</v>
      </c>
      <c r="D39">
        <v>684.1</v>
      </c>
      <c r="E39">
        <v>713</v>
      </c>
      <c r="F39">
        <v>720</v>
      </c>
      <c r="G39" t="s">
        <v>20</v>
      </c>
      <c r="H39" t="s">
        <v>21</v>
      </c>
      <c r="I39" s="1">
        <v>44798</v>
      </c>
      <c r="J39">
        <v>9</v>
      </c>
      <c r="K39">
        <v>9.75</v>
      </c>
      <c r="L39">
        <v>7.2</v>
      </c>
      <c r="M39">
        <v>9.4499999999999993</v>
      </c>
      <c r="N39">
        <v>447</v>
      </c>
      <c r="O39">
        <v>321100</v>
      </c>
    </row>
    <row r="40" spans="1:19" x14ac:dyDescent="0.2">
      <c r="A40" s="1">
        <v>44767</v>
      </c>
      <c r="B40" t="s">
        <v>19</v>
      </c>
      <c r="C40" s="1">
        <v>44764</v>
      </c>
      <c r="D40">
        <v>678.85</v>
      </c>
      <c r="E40">
        <v>645</v>
      </c>
      <c r="F40">
        <v>640</v>
      </c>
      <c r="G40" t="s">
        <v>23</v>
      </c>
      <c r="H40" t="s">
        <v>24</v>
      </c>
      <c r="I40" s="1">
        <v>44798</v>
      </c>
      <c r="J40">
        <v>7.2</v>
      </c>
      <c r="K40">
        <v>8</v>
      </c>
      <c r="L40">
        <v>7</v>
      </c>
      <c r="M40">
        <v>7.45</v>
      </c>
      <c r="N40">
        <v>54</v>
      </c>
      <c r="O40">
        <v>76950</v>
      </c>
      <c r="P40" s="2">
        <f t="shared" ref="P40" si="54">IFERROR(J40-J41,0)</f>
        <v>-1.6499999999999995</v>
      </c>
      <c r="Q40" s="2">
        <f t="shared" ref="Q40" si="55">IF(P40=0, 0, IFERROR(M40 - M41, 0))</f>
        <v>-0.79999999999999982</v>
      </c>
      <c r="R40" s="2">
        <f t="shared" ref="R40" si="56">IF(P40=0, 0, IFERROR(J40 - M41, 0))</f>
        <v>-1.0499999999999998</v>
      </c>
      <c r="S40" s="2">
        <f>IF(P40=0, 0, IFERROR(M40 - J41, 0))</f>
        <v>-1.3999999999999995</v>
      </c>
    </row>
    <row r="41" spans="1:19" x14ac:dyDescent="0.2">
      <c r="A41" s="1">
        <v>44767</v>
      </c>
      <c r="B41" t="s">
        <v>22</v>
      </c>
      <c r="C41" s="1">
        <v>44768</v>
      </c>
      <c r="D41">
        <v>684.1</v>
      </c>
      <c r="E41">
        <v>645</v>
      </c>
      <c r="F41">
        <v>640</v>
      </c>
      <c r="G41" t="s">
        <v>23</v>
      </c>
      <c r="H41" t="s">
        <v>24</v>
      </c>
      <c r="I41" s="1">
        <v>44798</v>
      </c>
      <c r="J41">
        <v>8.85</v>
      </c>
      <c r="K41">
        <v>11.2</v>
      </c>
      <c r="L41">
        <v>7.8</v>
      </c>
      <c r="M41">
        <v>8.25</v>
      </c>
      <c r="N41">
        <v>139</v>
      </c>
      <c r="O41">
        <v>144400</v>
      </c>
    </row>
    <row r="42" spans="1:19" x14ac:dyDescent="0.2">
      <c r="A42" s="1">
        <v>44692</v>
      </c>
      <c r="B42" t="s">
        <v>19</v>
      </c>
      <c r="C42" s="1">
        <v>44685</v>
      </c>
      <c r="D42">
        <v>722.4</v>
      </c>
      <c r="E42">
        <v>759</v>
      </c>
      <c r="F42">
        <v>760</v>
      </c>
      <c r="G42" t="s">
        <v>20</v>
      </c>
      <c r="H42" t="s">
        <v>21</v>
      </c>
      <c r="I42" s="1">
        <v>44707</v>
      </c>
      <c r="J42">
        <v>12</v>
      </c>
      <c r="K42">
        <v>12.15</v>
      </c>
      <c r="L42">
        <v>6.35</v>
      </c>
      <c r="M42">
        <v>7.15</v>
      </c>
      <c r="N42">
        <v>3488</v>
      </c>
      <c r="O42">
        <v>2627700</v>
      </c>
      <c r="P42" s="2">
        <f t="shared" ref="P42" si="57">IFERROR(J42-J43,0)</f>
        <v>8.4499999999999993</v>
      </c>
      <c r="Q42" s="2">
        <f t="shared" ref="Q42" si="58">IF(P42=0, 0, IFERROR(M42 - M43, 0))</f>
        <v>4.45</v>
      </c>
      <c r="R42" s="2">
        <f t="shared" ref="R42" si="59">IF(P42=0, 0, IFERROR(J42 - M43, 0))</f>
        <v>9.3000000000000007</v>
      </c>
      <c r="S42" s="2">
        <f>IF(P42=0, 0, IFERROR(M42 - J43, 0))</f>
        <v>3.6000000000000005</v>
      </c>
    </row>
    <row r="43" spans="1:19" x14ac:dyDescent="0.2">
      <c r="A43" s="1">
        <v>44692</v>
      </c>
      <c r="B43" t="s">
        <v>22</v>
      </c>
      <c r="C43" s="1">
        <v>44693</v>
      </c>
      <c r="D43">
        <v>705.4</v>
      </c>
      <c r="E43">
        <v>759</v>
      </c>
      <c r="F43">
        <v>760</v>
      </c>
      <c r="G43" t="s">
        <v>20</v>
      </c>
      <c r="H43" t="s">
        <v>21</v>
      </c>
      <c r="I43" s="1">
        <v>44707</v>
      </c>
      <c r="J43">
        <v>3.55</v>
      </c>
      <c r="K43">
        <v>4.0999999999999996</v>
      </c>
      <c r="L43">
        <v>2.5</v>
      </c>
      <c r="M43">
        <v>2.7</v>
      </c>
      <c r="N43">
        <v>1767</v>
      </c>
      <c r="O43">
        <v>3036200</v>
      </c>
    </row>
    <row r="44" spans="1:19" x14ac:dyDescent="0.2">
      <c r="A44" s="1">
        <v>44692</v>
      </c>
      <c r="B44" t="s">
        <v>19</v>
      </c>
      <c r="C44" s="1">
        <v>44685</v>
      </c>
      <c r="D44">
        <v>722.4</v>
      </c>
      <c r="E44">
        <v>686</v>
      </c>
      <c r="F44">
        <v>690</v>
      </c>
      <c r="G44" t="s">
        <v>23</v>
      </c>
      <c r="H44" t="s">
        <v>24</v>
      </c>
      <c r="I44" s="1">
        <v>44707</v>
      </c>
      <c r="J44">
        <v>5.05</v>
      </c>
      <c r="K44">
        <v>9.1999999999999993</v>
      </c>
      <c r="L44">
        <v>4.9000000000000004</v>
      </c>
      <c r="M44">
        <v>7.95</v>
      </c>
      <c r="N44">
        <v>572</v>
      </c>
      <c r="O44">
        <v>134900</v>
      </c>
      <c r="P44" s="2">
        <f t="shared" ref="P44" si="60">IFERROR(J44-J45,0)</f>
        <v>-2.2000000000000002</v>
      </c>
      <c r="Q44" s="2">
        <f t="shared" ref="Q44" si="61">IF(P44=0, 0, IFERROR(M44 - M45, 0))</f>
        <v>-3.45</v>
      </c>
      <c r="R44" s="2">
        <f t="shared" ref="R44" si="62">IF(P44=0, 0, IFERROR(J44 - M45, 0))</f>
        <v>-6.3500000000000005</v>
      </c>
      <c r="S44" s="2">
        <f>IF(P44=0, 0, IFERROR(M44 - J45, 0))</f>
        <v>0.70000000000000018</v>
      </c>
    </row>
    <row r="45" spans="1:19" x14ac:dyDescent="0.2">
      <c r="A45" s="1">
        <v>44692</v>
      </c>
      <c r="B45" t="s">
        <v>22</v>
      </c>
      <c r="C45" s="1">
        <v>44693</v>
      </c>
      <c r="D45">
        <v>705.4</v>
      </c>
      <c r="E45">
        <v>686</v>
      </c>
      <c r="F45">
        <v>690</v>
      </c>
      <c r="G45" t="s">
        <v>23</v>
      </c>
      <c r="H45" t="s">
        <v>24</v>
      </c>
      <c r="I45" s="1">
        <v>44707</v>
      </c>
      <c r="J45">
        <v>7.25</v>
      </c>
      <c r="K45">
        <v>12.3</v>
      </c>
      <c r="L45">
        <v>7.25</v>
      </c>
      <c r="M45">
        <v>11.4</v>
      </c>
      <c r="N45">
        <v>1323</v>
      </c>
      <c r="O45">
        <v>190950</v>
      </c>
    </row>
    <row r="46" spans="1:19" x14ac:dyDescent="0.2">
      <c r="A46" s="1">
        <v>44498</v>
      </c>
      <c r="B46" t="s">
        <v>19</v>
      </c>
      <c r="C46" s="1">
        <v>44496</v>
      </c>
      <c r="D46">
        <v>702.35</v>
      </c>
      <c r="E46">
        <v>737</v>
      </c>
      <c r="F46">
        <v>740</v>
      </c>
      <c r="G46" t="s">
        <v>20</v>
      </c>
      <c r="H46" t="s">
        <v>21</v>
      </c>
      <c r="I46" s="1">
        <v>44525</v>
      </c>
      <c r="J46">
        <v>18.55</v>
      </c>
      <c r="K46">
        <v>25</v>
      </c>
      <c r="L46">
        <v>18.399999999999999</v>
      </c>
      <c r="M46">
        <v>18.95</v>
      </c>
      <c r="N46">
        <v>503</v>
      </c>
      <c r="O46">
        <v>369656</v>
      </c>
      <c r="P46" s="2">
        <f t="shared" ref="P46" si="63">IFERROR(J46-J47,0)</f>
        <v>0.90000000000000213</v>
      </c>
      <c r="Q46" s="2">
        <f t="shared" ref="Q46" si="64">IF(P46=0, 0, IFERROR(M46 - M47, 0))</f>
        <v>1.75</v>
      </c>
      <c r="R46" s="2">
        <f t="shared" ref="R46" si="65">IF(P46=0, 0, IFERROR(J46 - M47, 0))</f>
        <v>1.3500000000000014</v>
      </c>
      <c r="S46" s="2">
        <f>IF(P46=0, 0, IFERROR(M46 - J47, 0))</f>
        <v>1.3000000000000007</v>
      </c>
    </row>
    <row r="47" spans="1:19" x14ac:dyDescent="0.2">
      <c r="A47" s="1">
        <v>44498</v>
      </c>
      <c r="B47" t="s">
        <v>22</v>
      </c>
      <c r="C47" s="1">
        <v>44502</v>
      </c>
      <c r="D47">
        <v>713.95</v>
      </c>
      <c r="E47">
        <v>737</v>
      </c>
      <c r="F47">
        <v>740</v>
      </c>
      <c r="G47" t="s">
        <v>20</v>
      </c>
      <c r="H47" t="s">
        <v>21</v>
      </c>
      <c r="I47" s="1">
        <v>44525</v>
      </c>
      <c r="J47">
        <v>17.649999999999999</v>
      </c>
      <c r="K47">
        <v>20.9</v>
      </c>
      <c r="L47">
        <v>16.5</v>
      </c>
      <c r="M47">
        <v>17.2</v>
      </c>
      <c r="N47">
        <v>1906</v>
      </c>
      <c r="O47">
        <v>1186294</v>
      </c>
    </row>
    <row r="48" spans="1:19" x14ac:dyDescent="0.2">
      <c r="A48" s="1">
        <v>44498</v>
      </c>
      <c r="B48" t="s">
        <v>19</v>
      </c>
      <c r="C48" s="1">
        <v>44496</v>
      </c>
      <c r="D48">
        <v>702.35</v>
      </c>
      <c r="E48">
        <v>667</v>
      </c>
      <c r="F48">
        <v>667.45</v>
      </c>
      <c r="G48" t="s">
        <v>23</v>
      </c>
      <c r="H48" t="s">
        <v>24</v>
      </c>
      <c r="I48" s="1">
        <v>44525</v>
      </c>
      <c r="J48" t="s">
        <v>25</v>
      </c>
      <c r="K48" t="s">
        <v>25</v>
      </c>
      <c r="L48" t="s">
        <v>25</v>
      </c>
      <c r="M48">
        <v>104.7</v>
      </c>
      <c r="N48" t="s">
        <v>25</v>
      </c>
      <c r="O48" t="s">
        <v>25</v>
      </c>
      <c r="P48" s="2">
        <f t="shared" ref="P48" si="66">IFERROR(J48-J49,0)</f>
        <v>0</v>
      </c>
      <c r="Q48" s="2">
        <f t="shared" ref="Q48" si="67">IF(P48=0, 0, IFERROR(M48 - M49, 0))</f>
        <v>0</v>
      </c>
      <c r="R48" s="2">
        <f t="shared" ref="R48" si="68">IF(P48=0, 0, IFERROR(J48 - M49, 0))</f>
        <v>0</v>
      </c>
      <c r="S48" s="2">
        <f>IF(P48=0, 0, IFERROR(M48 - J49, 0))</f>
        <v>0</v>
      </c>
    </row>
    <row r="49" spans="1:19" x14ac:dyDescent="0.2">
      <c r="A49" s="1">
        <v>44498</v>
      </c>
      <c r="B49" t="s">
        <v>22</v>
      </c>
      <c r="C49" s="1">
        <v>44502</v>
      </c>
      <c r="D49">
        <v>713.95</v>
      </c>
      <c r="E49">
        <v>667</v>
      </c>
      <c r="F49">
        <v>667.45</v>
      </c>
      <c r="G49" t="s">
        <v>23</v>
      </c>
      <c r="H49" t="s">
        <v>24</v>
      </c>
      <c r="I49" s="1">
        <v>44525</v>
      </c>
      <c r="J49" t="s">
        <v>25</v>
      </c>
      <c r="K49" t="s">
        <v>25</v>
      </c>
      <c r="L49" t="s">
        <v>25</v>
      </c>
      <c r="M49">
        <v>104.7</v>
      </c>
      <c r="N49" t="s">
        <v>25</v>
      </c>
      <c r="O49" t="s">
        <v>25</v>
      </c>
    </row>
    <row r="50" spans="1:19" x14ac:dyDescent="0.2">
      <c r="A50" s="1">
        <v>44328</v>
      </c>
      <c r="B50" t="s">
        <v>19</v>
      </c>
      <c r="C50" s="1">
        <v>44327</v>
      </c>
      <c r="D50">
        <v>568.4</v>
      </c>
      <c r="E50">
        <v>597</v>
      </c>
      <c r="F50">
        <v>600</v>
      </c>
      <c r="G50" t="s">
        <v>20</v>
      </c>
      <c r="H50" t="s">
        <v>21</v>
      </c>
      <c r="I50" s="1">
        <v>44343</v>
      </c>
      <c r="J50">
        <v>5.9</v>
      </c>
      <c r="K50">
        <v>6.6</v>
      </c>
      <c r="L50">
        <v>4.5999999999999996</v>
      </c>
      <c r="M50">
        <v>4.95</v>
      </c>
      <c r="N50">
        <v>2332</v>
      </c>
      <c r="O50">
        <v>4679328</v>
      </c>
      <c r="P50" s="2">
        <f t="shared" ref="P50" si="69">IFERROR(J50-J51,0)</f>
        <v>1.25</v>
      </c>
      <c r="Q50" s="2">
        <f t="shared" ref="Q50" si="70">IF(P50=0, 0, IFERROR(M50 - M51, 0))</f>
        <v>0.95000000000000018</v>
      </c>
      <c r="R50" s="2">
        <f t="shared" ref="R50" si="71">IF(P50=0, 0, IFERROR(J50 - M51, 0))</f>
        <v>1.9000000000000004</v>
      </c>
      <c r="S50" s="2">
        <f>IF(P50=0, 0, IFERROR(M50 - J51, 0))</f>
        <v>0.29999999999999982</v>
      </c>
    </row>
    <row r="51" spans="1:19" x14ac:dyDescent="0.2">
      <c r="A51" s="1">
        <v>44328</v>
      </c>
      <c r="B51" t="s">
        <v>19</v>
      </c>
      <c r="C51" s="1">
        <v>44327</v>
      </c>
      <c r="D51">
        <v>568.4</v>
      </c>
      <c r="E51">
        <v>540</v>
      </c>
      <c r="F51">
        <v>540</v>
      </c>
      <c r="G51" t="s">
        <v>23</v>
      </c>
      <c r="H51" t="s">
        <v>24</v>
      </c>
      <c r="I51" s="1">
        <v>44343</v>
      </c>
      <c r="J51">
        <v>4.6500000000000004</v>
      </c>
      <c r="K51">
        <v>5</v>
      </c>
      <c r="L51">
        <v>3.2</v>
      </c>
      <c r="M51">
        <v>4</v>
      </c>
      <c r="N51">
        <v>764</v>
      </c>
      <c r="O51">
        <v>986583</v>
      </c>
    </row>
    <row r="52" spans="1:19" x14ac:dyDescent="0.2">
      <c r="A52" s="1">
        <v>44132</v>
      </c>
      <c r="B52" t="s">
        <v>19</v>
      </c>
      <c r="C52" s="1">
        <v>44130</v>
      </c>
      <c r="D52">
        <v>434.05</v>
      </c>
      <c r="E52">
        <v>456</v>
      </c>
      <c r="F52">
        <v>460</v>
      </c>
      <c r="G52" t="s">
        <v>20</v>
      </c>
      <c r="H52" t="s">
        <v>21</v>
      </c>
      <c r="I52" s="1">
        <v>44161</v>
      </c>
      <c r="J52">
        <v>14.3</v>
      </c>
      <c r="K52">
        <v>14.7</v>
      </c>
      <c r="L52">
        <v>11.35</v>
      </c>
      <c r="M52">
        <v>13.65</v>
      </c>
      <c r="N52">
        <v>316</v>
      </c>
      <c r="O52">
        <v>529386</v>
      </c>
      <c r="P52" s="2">
        <f t="shared" ref="P52" si="72">IFERROR(J52-J53,0)</f>
        <v>-5.3000000000000007</v>
      </c>
      <c r="Q52" s="2">
        <f t="shared" ref="Q52" si="73">IF(P52=0, 0, IFERROR(M52 - M53, 0))</f>
        <v>-3.0999999999999996</v>
      </c>
      <c r="R52" s="2">
        <f t="shared" ref="R52" si="74">IF(P52=0, 0, IFERROR(J52 - M53, 0))</f>
        <v>-2.4499999999999993</v>
      </c>
    </row>
    <row r="53" spans="1:19" x14ac:dyDescent="0.2">
      <c r="A53" s="1">
        <v>44132</v>
      </c>
      <c r="B53" t="s">
        <v>22</v>
      </c>
      <c r="C53" s="1">
        <v>44138</v>
      </c>
      <c r="D53">
        <v>454.6</v>
      </c>
      <c r="E53">
        <v>456</v>
      </c>
      <c r="F53">
        <v>460</v>
      </c>
      <c r="G53" t="s">
        <v>20</v>
      </c>
      <c r="H53" t="s">
        <v>21</v>
      </c>
      <c r="I53" s="1">
        <v>44161</v>
      </c>
      <c r="J53">
        <v>19.600000000000001</v>
      </c>
      <c r="K53">
        <v>20.350000000000001</v>
      </c>
      <c r="L53">
        <v>15.2</v>
      </c>
      <c r="M53">
        <v>16.75</v>
      </c>
      <c r="N53">
        <v>2086</v>
      </c>
      <c r="O53">
        <v>1869510</v>
      </c>
      <c r="S53" s="2">
        <f>IF(P53=0, 0, IFERROR(M53 -#REF!, 0))</f>
        <v>0</v>
      </c>
    </row>
    <row r="54" spans="1:19" x14ac:dyDescent="0.2">
      <c r="A54" s="1">
        <v>44132</v>
      </c>
      <c r="B54" t="s">
        <v>19</v>
      </c>
      <c r="C54" s="1">
        <v>44130</v>
      </c>
      <c r="D54">
        <v>434.05</v>
      </c>
      <c r="E54">
        <v>412</v>
      </c>
      <c r="F54">
        <v>410</v>
      </c>
      <c r="G54" t="s">
        <v>23</v>
      </c>
      <c r="H54" t="s">
        <v>24</v>
      </c>
      <c r="I54" s="1">
        <v>44161</v>
      </c>
      <c r="J54">
        <v>10</v>
      </c>
      <c r="K54">
        <v>13.3</v>
      </c>
      <c r="L54">
        <v>9.9499999999999993</v>
      </c>
      <c r="M54">
        <v>11.5</v>
      </c>
      <c r="N54">
        <v>150</v>
      </c>
      <c r="O54">
        <v>233226</v>
      </c>
      <c r="P54" s="2">
        <f t="shared" ref="P54" si="75">IFERROR(J54-J55,0)</f>
        <v>5.7</v>
      </c>
      <c r="Q54" s="2">
        <f t="shared" ref="Q54" si="76">IF(P54=0, 0, IFERROR(M54 - M55, 0))</f>
        <v>6.7</v>
      </c>
      <c r="R54" s="2">
        <f t="shared" ref="R54" si="77">IF(P54=0, 0, IFERROR(J54 - M55, 0))</f>
        <v>5.2</v>
      </c>
    </row>
    <row r="55" spans="1:19" x14ac:dyDescent="0.2">
      <c r="A55" s="1">
        <v>44132</v>
      </c>
      <c r="B55" t="s">
        <v>22</v>
      </c>
      <c r="C55" s="1">
        <v>44138</v>
      </c>
      <c r="D55">
        <v>454.6</v>
      </c>
      <c r="E55">
        <v>412</v>
      </c>
      <c r="F55">
        <v>410</v>
      </c>
      <c r="G55" t="s">
        <v>23</v>
      </c>
      <c r="H55" t="s">
        <v>24</v>
      </c>
      <c r="I55" s="1">
        <v>44161</v>
      </c>
      <c r="J55">
        <v>4.3</v>
      </c>
      <c r="K55">
        <v>5.7</v>
      </c>
      <c r="L55">
        <v>4.25</v>
      </c>
      <c r="M55">
        <v>4.8</v>
      </c>
      <c r="N55">
        <v>467</v>
      </c>
      <c r="O55">
        <v>705231</v>
      </c>
      <c r="S55" s="2">
        <f>IF(P55=0, 0, IFERROR(M55 -#REF!, 0))</f>
        <v>0</v>
      </c>
    </row>
    <row r="56" spans="1:19" x14ac:dyDescent="0.2">
      <c r="A56" s="1">
        <v>43964</v>
      </c>
      <c r="B56" t="s">
        <v>19</v>
      </c>
      <c r="C56" s="1">
        <v>43963</v>
      </c>
      <c r="D56">
        <v>559.85</v>
      </c>
      <c r="E56">
        <v>588</v>
      </c>
      <c r="F56">
        <v>590</v>
      </c>
      <c r="G56" t="s">
        <v>20</v>
      </c>
      <c r="H56" t="s">
        <v>21</v>
      </c>
      <c r="I56" s="1">
        <v>43979</v>
      </c>
      <c r="J56">
        <v>8</v>
      </c>
      <c r="K56">
        <v>13.55</v>
      </c>
      <c r="L56">
        <v>6.8</v>
      </c>
      <c r="M56">
        <v>12.5</v>
      </c>
      <c r="N56">
        <v>375</v>
      </c>
      <c r="O56">
        <v>177696</v>
      </c>
      <c r="P56" s="2">
        <f t="shared" ref="P56" si="78">IFERROR(J56-J57,0)</f>
        <v>-3.6500000000000004</v>
      </c>
      <c r="Q56" s="2">
        <f t="shared" ref="Q56" si="79">IF(P56=0, 0, IFERROR(M56 - M57, 0))</f>
        <v>4.9000000000000004</v>
      </c>
      <c r="R56" s="2">
        <f t="shared" ref="R56" si="80">IF(P56=0, 0, IFERROR(J56 - M57, 0))</f>
        <v>0.40000000000000036</v>
      </c>
    </row>
    <row r="57" spans="1:19" x14ac:dyDescent="0.2">
      <c r="A57" s="1">
        <v>43964</v>
      </c>
      <c r="B57" t="s">
        <v>22</v>
      </c>
      <c r="C57" s="1">
        <v>43965</v>
      </c>
      <c r="D57">
        <v>539.85</v>
      </c>
      <c r="E57">
        <v>588</v>
      </c>
      <c r="F57">
        <v>590</v>
      </c>
      <c r="G57" t="s">
        <v>20</v>
      </c>
      <c r="H57" t="s">
        <v>21</v>
      </c>
      <c r="I57" s="1">
        <v>43979</v>
      </c>
      <c r="J57">
        <v>11.65</v>
      </c>
      <c r="K57">
        <v>11.9</v>
      </c>
      <c r="L57">
        <v>6.5</v>
      </c>
      <c r="M57">
        <v>7.6</v>
      </c>
      <c r="N57">
        <v>347</v>
      </c>
      <c r="O57">
        <v>207312</v>
      </c>
      <c r="S57" s="2">
        <f>IF(P57=0, 0, IFERROR(M57 -#REF!, 0))</f>
        <v>0</v>
      </c>
    </row>
    <row r="58" spans="1:19" x14ac:dyDescent="0.2">
      <c r="A58" s="1">
        <v>43964</v>
      </c>
      <c r="B58" t="s">
        <v>19</v>
      </c>
      <c r="C58" s="1">
        <v>43963</v>
      </c>
      <c r="D58">
        <v>559.85</v>
      </c>
      <c r="E58">
        <v>532</v>
      </c>
      <c r="F58">
        <v>530</v>
      </c>
      <c r="G58" t="s">
        <v>23</v>
      </c>
      <c r="H58" t="s">
        <v>24</v>
      </c>
      <c r="I58" s="1">
        <v>43979</v>
      </c>
      <c r="J58">
        <v>22.1</v>
      </c>
      <c r="K58">
        <v>22.35</v>
      </c>
      <c r="L58">
        <v>11.5</v>
      </c>
      <c r="M58">
        <v>12.15</v>
      </c>
      <c r="N58">
        <v>863</v>
      </c>
      <c r="O58">
        <v>288756</v>
      </c>
      <c r="P58" s="2">
        <f t="shared" ref="P58" si="81">IFERROR(J58-J59,0)</f>
        <v>10.350000000000001</v>
      </c>
      <c r="Q58" s="2">
        <f t="shared" ref="Q58" si="82">IF(P58=0, 0, IFERROR(M58 - M59, 0))</f>
        <v>-4.9000000000000004</v>
      </c>
      <c r="R58" s="2">
        <f t="shared" ref="R58" si="83">IF(P58=0, 0, IFERROR(J58 - M59, 0))</f>
        <v>5.0500000000000007</v>
      </c>
    </row>
    <row r="59" spans="1:19" x14ac:dyDescent="0.2">
      <c r="A59" s="1">
        <v>43964</v>
      </c>
      <c r="B59" t="s">
        <v>22</v>
      </c>
      <c r="C59" s="1">
        <v>43965</v>
      </c>
      <c r="D59">
        <v>539.85</v>
      </c>
      <c r="E59">
        <v>532</v>
      </c>
      <c r="F59">
        <v>530</v>
      </c>
      <c r="G59" t="s">
        <v>23</v>
      </c>
      <c r="H59" t="s">
        <v>24</v>
      </c>
      <c r="I59" s="1">
        <v>43979</v>
      </c>
      <c r="J59">
        <v>11.75</v>
      </c>
      <c r="K59">
        <v>19.149999999999999</v>
      </c>
      <c r="L59">
        <v>10.6</v>
      </c>
      <c r="M59">
        <v>17.05</v>
      </c>
      <c r="N59">
        <v>581</v>
      </c>
      <c r="O59">
        <v>257289</v>
      </c>
      <c r="S59" s="2">
        <f>IF(P59=0, 0, IFERROR(M59 -#REF!, 0))</f>
        <v>0</v>
      </c>
    </row>
    <row r="60" spans="1:19" x14ac:dyDescent="0.2">
      <c r="A60" s="1">
        <v>43760</v>
      </c>
      <c r="B60" t="s">
        <v>19</v>
      </c>
      <c r="C60" s="1">
        <v>43756</v>
      </c>
      <c r="D60">
        <v>383.5</v>
      </c>
      <c r="E60">
        <v>403</v>
      </c>
      <c r="F60">
        <v>405</v>
      </c>
      <c r="G60" t="s">
        <v>20</v>
      </c>
      <c r="H60" t="s">
        <v>21</v>
      </c>
      <c r="I60" s="1">
        <v>43769</v>
      </c>
      <c r="J60">
        <v>3.7</v>
      </c>
      <c r="K60">
        <v>5.15</v>
      </c>
      <c r="L60">
        <v>3.6</v>
      </c>
      <c r="M60">
        <v>4.0999999999999996</v>
      </c>
      <c r="N60">
        <v>26</v>
      </c>
      <c r="O60">
        <v>74040</v>
      </c>
      <c r="P60" s="2">
        <f t="shared" ref="P60" si="84">IFERROR(J60-J61,0)</f>
        <v>0.20000000000000018</v>
      </c>
      <c r="Q60" s="2">
        <f t="shared" ref="Q60" si="85">IF(P60=0, 0, IFERROR(M60 - M61, 0))</f>
        <v>0.59999999999999964</v>
      </c>
      <c r="R60" s="2">
        <f t="shared" ref="R60" si="86">IF(P60=0, 0, IFERROR(J60 - M61, 0))</f>
        <v>0.20000000000000018</v>
      </c>
    </row>
    <row r="61" spans="1:19" x14ac:dyDescent="0.2">
      <c r="A61" s="1">
        <v>43760</v>
      </c>
      <c r="B61" t="s">
        <v>22</v>
      </c>
      <c r="C61" s="1">
        <v>43761</v>
      </c>
      <c r="D61">
        <v>360.35</v>
      </c>
      <c r="E61">
        <v>403</v>
      </c>
      <c r="F61">
        <v>405</v>
      </c>
      <c r="G61" t="s">
        <v>20</v>
      </c>
      <c r="H61" t="s">
        <v>21</v>
      </c>
      <c r="I61" s="1">
        <v>43769</v>
      </c>
      <c r="J61">
        <v>3.5</v>
      </c>
      <c r="K61">
        <v>5.85</v>
      </c>
      <c r="L61">
        <v>3.5</v>
      </c>
      <c r="M61">
        <v>3.5</v>
      </c>
      <c r="N61">
        <v>31</v>
      </c>
      <c r="O61">
        <v>125868</v>
      </c>
      <c r="S61" s="2">
        <f>IF(P61=0, 0, IFERROR(M61 -#REF!, 0))</f>
        <v>0</v>
      </c>
    </row>
    <row r="62" spans="1:19" x14ac:dyDescent="0.2">
      <c r="A62" s="1">
        <v>43760</v>
      </c>
      <c r="B62" t="s">
        <v>19</v>
      </c>
      <c r="C62" s="1">
        <v>43756</v>
      </c>
      <c r="D62">
        <v>383.5</v>
      </c>
      <c r="E62">
        <v>364</v>
      </c>
      <c r="F62">
        <v>365</v>
      </c>
      <c r="G62" t="s">
        <v>23</v>
      </c>
      <c r="H62" t="s">
        <v>24</v>
      </c>
      <c r="I62" s="1">
        <v>43769</v>
      </c>
      <c r="J62">
        <v>4.8499999999999996</v>
      </c>
      <c r="K62">
        <v>5.2</v>
      </c>
      <c r="L62">
        <v>4.1500000000000004</v>
      </c>
      <c r="M62">
        <v>4.3</v>
      </c>
      <c r="N62">
        <v>62</v>
      </c>
      <c r="O62">
        <v>148080</v>
      </c>
      <c r="P62" s="2">
        <f t="shared" ref="P62" si="87">IFERROR(J62-J63,0)</f>
        <v>-10.15</v>
      </c>
      <c r="Q62" s="2">
        <f t="shared" ref="Q62" si="88">IF(P62=0, 0, IFERROR(M62 - M63, 0))</f>
        <v>-16.45</v>
      </c>
      <c r="R62" s="2">
        <f t="shared" ref="R62" si="89">IF(P62=0, 0, IFERROR(J62 - M63, 0))</f>
        <v>-15.9</v>
      </c>
    </row>
    <row r="63" spans="1:19" x14ac:dyDescent="0.2">
      <c r="A63" s="1">
        <v>43760</v>
      </c>
      <c r="B63" t="s">
        <v>22</v>
      </c>
      <c r="C63" s="1">
        <v>43761</v>
      </c>
      <c r="D63">
        <v>360.35</v>
      </c>
      <c r="E63">
        <v>364</v>
      </c>
      <c r="F63">
        <v>365</v>
      </c>
      <c r="G63" t="s">
        <v>23</v>
      </c>
      <c r="H63" t="s">
        <v>24</v>
      </c>
      <c r="I63" s="1">
        <v>43769</v>
      </c>
      <c r="J63">
        <v>15</v>
      </c>
      <c r="K63">
        <v>23.3</v>
      </c>
      <c r="L63">
        <v>9.25</v>
      </c>
      <c r="M63">
        <v>20.75</v>
      </c>
      <c r="N63">
        <v>187</v>
      </c>
      <c r="O63">
        <v>181398</v>
      </c>
      <c r="S63" s="2">
        <f>IF(P63=0, 0, IFERROR(M63 -#REF!, 0))</f>
        <v>0</v>
      </c>
    </row>
    <row r="64" spans="1:19" x14ac:dyDescent="0.2">
      <c r="A64" s="1">
        <v>43676</v>
      </c>
      <c r="B64" t="s">
        <v>19</v>
      </c>
      <c r="C64" s="1">
        <v>43672</v>
      </c>
      <c r="D64">
        <v>334.9</v>
      </c>
      <c r="E64">
        <v>352</v>
      </c>
      <c r="F64">
        <v>360</v>
      </c>
      <c r="G64" t="s">
        <v>20</v>
      </c>
      <c r="H64" t="s">
        <v>21</v>
      </c>
      <c r="I64" s="1">
        <v>43706</v>
      </c>
      <c r="J64">
        <v>5.75</v>
      </c>
      <c r="K64">
        <v>5.9</v>
      </c>
      <c r="L64">
        <v>4</v>
      </c>
      <c r="M64">
        <v>4.75</v>
      </c>
      <c r="N64">
        <v>421</v>
      </c>
      <c r="O64">
        <v>253587</v>
      </c>
      <c r="P64" s="2">
        <f t="shared" ref="P64" si="90">IFERROR(J64-J65,0)</f>
        <v>-3.0500000000000007</v>
      </c>
      <c r="Q64" s="2">
        <f t="shared" ref="Q64" si="91">IF(P64=0, 0, IFERROR(M64 - M65, 0))</f>
        <v>-0.65000000000000036</v>
      </c>
      <c r="R64" s="2">
        <f t="shared" ref="R64" si="92">IF(P64=0, 0, IFERROR(J64 - M65, 0))</f>
        <v>0.34999999999999964</v>
      </c>
    </row>
    <row r="65" spans="1:19" x14ac:dyDescent="0.2">
      <c r="A65" s="1">
        <v>43676</v>
      </c>
      <c r="B65" t="s">
        <v>22</v>
      </c>
      <c r="C65" s="1">
        <v>43677</v>
      </c>
      <c r="D65">
        <v>337.6</v>
      </c>
      <c r="E65">
        <v>352</v>
      </c>
      <c r="F65">
        <v>360</v>
      </c>
      <c r="G65" t="s">
        <v>20</v>
      </c>
      <c r="H65" t="s">
        <v>21</v>
      </c>
      <c r="I65" s="1">
        <v>43706</v>
      </c>
      <c r="J65">
        <v>8.8000000000000007</v>
      </c>
      <c r="K65">
        <v>11.5</v>
      </c>
      <c r="L65">
        <v>4.5</v>
      </c>
      <c r="M65">
        <v>5.4</v>
      </c>
      <c r="N65">
        <v>1099</v>
      </c>
      <c r="O65">
        <v>453495</v>
      </c>
      <c r="S65" s="2">
        <f>IF(P65=0, 0, IFERROR(M65 -#REF!, 0))</f>
        <v>0</v>
      </c>
    </row>
    <row r="66" spans="1:19" x14ac:dyDescent="0.2">
      <c r="A66" s="1">
        <v>43676</v>
      </c>
      <c r="B66" t="s">
        <v>19</v>
      </c>
      <c r="C66" s="1">
        <v>43672</v>
      </c>
      <c r="D66">
        <v>334.9</v>
      </c>
      <c r="E66">
        <v>318</v>
      </c>
      <c r="F66">
        <v>320</v>
      </c>
      <c r="G66" t="s">
        <v>23</v>
      </c>
      <c r="H66" t="s">
        <v>24</v>
      </c>
      <c r="I66" s="1">
        <v>43706</v>
      </c>
      <c r="J66">
        <v>6.3</v>
      </c>
      <c r="K66">
        <v>9.4</v>
      </c>
      <c r="L66">
        <v>6.15</v>
      </c>
      <c r="M66">
        <v>6.95</v>
      </c>
      <c r="N66">
        <v>291</v>
      </c>
      <c r="O66">
        <v>322074</v>
      </c>
      <c r="P66" s="2">
        <f t="shared" ref="P66" si="93">IFERROR(J66-J67,0)</f>
        <v>1.5999999999999996</v>
      </c>
      <c r="Q66" s="2">
        <f t="shared" ref="Q66" si="94">IF(P66=0, 0, IFERROR(M66 - M67, 0))</f>
        <v>-4.9999999999999822E-2</v>
      </c>
      <c r="R66" s="2">
        <f t="shared" ref="R66" si="95">IF(P66=0, 0, IFERROR(J66 - M67, 0))</f>
        <v>-0.70000000000000018</v>
      </c>
    </row>
    <row r="67" spans="1:19" x14ac:dyDescent="0.2">
      <c r="A67" s="1">
        <v>43676</v>
      </c>
      <c r="B67" t="s">
        <v>22</v>
      </c>
      <c r="C67" s="1">
        <v>43677</v>
      </c>
      <c r="D67">
        <v>337.6</v>
      </c>
      <c r="E67">
        <v>318</v>
      </c>
      <c r="F67">
        <v>320</v>
      </c>
      <c r="G67" t="s">
        <v>23</v>
      </c>
      <c r="H67" t="s">
        <v>24</v>
      </c>
      <c r="I67" s="1">
        <v>43706</v>
      </c>
      <c r="J67">
        <v>4.7</v>
      </c>
      <c r="K67">
        <v>8.5500000000000007</v>
      </c>
      <c r="L67">
        <v>3.85</v>
      </c>
      <c r="M67">
        <v>7</v>
      </c>
      <c r="N67">
        <v>739</v>
      </c>
      <c r="O67">
        <v>492366</v>
      </c>
      <c r="S67" s="2">
        <f>IF(P67=0, 0, IFERROR(M67 -#REF!, 0))</f>
        <v>0</v>
      </c>
    </row>
    <row r="68" spans="1:19" x14ac:dyDescent="0.2">
      <c r="A68" s="1">
        <v>43599</v>
      </c>
      <c r="B68" t="s">
        <v>19</v>
      </c>
      <c r="C68" s="1">
        <v>43598</v>
      </c>
      <c r="D68">
        <v>318.64999999999998</v>
      </c>
      <c r="E68">
        <v>335</v>
      </c>
      <c r="F68">
        <v>339.75</v>
      </c>
      <c r="G68" t="s">
        <v>20</v>
      </c>
      <c r="H68" t="s">
        <v>21</v>
      </c>
      <c r="I68" s="1">
        <v>43615</v>
      </c>
      <c r="J68">
        <v>6.7</v>
      </c>
      <c r="K68">
        <v>7.2</v>
      </c>
      <c r="L68">
        <v>4.3</v>
      </c>
      <c r="M68">
        <v>5.15</v>
      </c>
      <c r="N68">
        <v>288</v>
      </c>
      <c r="O68">
        <v>168441</v>
      </c>
      <c r="P68" s="2">
        <f t="shared" ref="P68" si="96">IFERROR(J68-J69,0)</f>
        <v>-2.95</v>
      </c>
      <c r="Q68" s="2">
        <f t="shared" ref="Q68" si="97">IF(P68=0, 0, IFERROR(M68 - M69, 0))</f>
        <v>-3.6500000000000004</v>
      </c>
      <c r="R68" s="2">
        <f t="shared" ref="R68" si="98">IF(P68=0, 0, IFERROR(J68 - M69, 0))</f>
        <v>-2.1000000000000005</v>
      </c>
    </row>
    <row r="69" spans="1:19" x14ac:dyDescent="0.2">
      <c r="A69" s="1">
        <v>43599</v>
      </c>
      <c r="B69" t="s">
        <v>22</v>
      </c>
      <c r="C69" s="1">
        <v>43600</v>
      </c>
      <c r="D69">
        <v>331.25</v>
      </c>
      <c r="E69">
        <v>335</v>
      </c>
      <c r="F69">
        <v>339.75</v>
      </c>
      <c r="G69" t="s">
        <v>20</v>
      </c>
      <c r="H69" t="s">
        <v>21</v>
      </c>
      <c r="I69" s="1">
        <v>43615</v>
      </c>
      <c r="J69">
        <v>9.65</v>
      </c>
      <c r="K69">
        <v>11.5</v>
      </c>
      <c r="L69">
        <v>8.35</v>
      </c>
      <c r="M69">
        <v>8.8000000000000007</v>
      </c>
      <c r="N69">
        <v>75</v>
      </c>
      <c r="O69">
        <v>140676</v>
      </c>
      <c r="S69" s="2">
        <f>IF(P69=0, 0, IFERROR(M69 -#REF!, 0))</f>
        <v>0</v>
      </c>
    </row>
    <row r="70" spans="1:19" x14ac:dyDescent="0.2">
      <c r="A70" s="1">
        <v>43599</v>
      </c>
      <c r="B70" t="s">
        <v>19</v>
      </c>
      <c r="C70" s="1">
        <v>43598</v>
      </c>
      <c r="D70">
        <v>318.64999999999998</v>
      </c>
      <c r="E70">
        <v>303</v>
      </c>
      <c r="F70">
        <v>303</v>
      </c>
      <c r="G70" t="s">
        <v>23</v>
      </c>
      <c r="H70" t="s">
        <v>24</v>
      </c>
      <c r="I70" s="1">
        <v>43615</v>
      </c>
      <c r="J70">
        <v>4.8</v>
      </c>
      <c r="K70">
        <v>7.55</v>
      </c>
      <c r="L70">
        <v>4.4000000000000004</v>
      </c>
      <c r="M70">
        <v>6.5</v>
      </c>
      <c r="N70">
        <v>186</v>
      </c>
      <c r="O70">
        <v>131421</v>
      </c>
      <c r="P70" s="2">
        <f t="shared" ref="P70" si="99">IFERROR(J70-J71,0)</f>
        <v>1.25</v>
      </c>
      <c r="Q70" s="2">
        <f t="shared" ref="Q70" si="100">IF(P70=0, 0, IFERROR(M70 - M71, 0))</f>
        <v>2.6</v>
      </c>
      <c r="R70" s="2">
        <f t="shared" ref="R70" si="101">IF(P70=0, 0, IFERROR(J70 - M71, 0))</f>
        <v>0.89999999999999991</v>
      </c>
    </row>
    <row r="71" spans="1:19" x14ac:dyDescent="0.2">
      <c r="A71" s="1">
        <v>43599</v>
      </c>
      <c r="B71" t="s">
        <v>22</v>
      </c>
      <c r="C71" s="1">
        <v>43600</v>
      </c>
      <c r="D71">
        <v>331.25</v>
      </c>
      <c r="E71">
        <v>303</v>
      </c>
      <c r="F71">
        <v>303</v>
      </c>
      <c r="G71" t="s">
        <v>23</v>
      </c>
      <c r="H71" t="s">
        <v>24</v>
      </c>
      <c r="I71" s="1">
        <v>43615</v>
      </c>
      <c r="J71">
        <v>3.55</v>
      </c>
      <c r="K71">
        <v>4</v>
      </c>
      <c r="L71">
        <v>3.4</v>
      </c>
      <c r="M71">
        <v>3.9</v>
      </c>
      <c r="N71">
        <v>50</v>
      </c>
      <c r="O71">
        <v>164739</v>
      </c>
      <c r="S71" s="2">
        <f>IF(P71=0, 0, IFERROR(M71 -#REF!, 0))</f>
        <v>0</v>
      </c>
    </row>
    <row r="72" spans="1:19" x14ac:dyDescent="0.2">
      <c r="A72" s="1">
        <v>43396</v>
      </c>
      <c r="B72" t="s">
        <v>19</v>
      </c>
      <c r="C72" s="1">
        <v>43395</v>
      </c>
      <c r="D72">
        <v>285.75</v>
      </c>
      <c r="E72">
        <v>300</v>
      </c>
      <c r="F72">
        <v>300</v>
      </c>
      <c r="G72" t="s">
        <v>20</v>
      </c>
      <c r="H72" t="s">
        <v>21</v>
      </c>
      <c r="I72" s="1">
        <v>43433</v>
      </c>
      <c r="J72">
        <v>14.2</v>
      </c>
      <c r="K72">
        <v>14.2</v>
      </c>
      <c r="L72">
        <v>10</v>
      </c>
      <c r="M72">
        <v>11.8</v>
      </c>
      <c r="N72">
        <v>32</v>
      </c>
      <c r="O72">
        <v>39100</v>
      </c>
      <c r="P72" s="2">
        <f t="shared" ref="P72" si="102">IFERROR(J72-J73,0)</f>
        <v>-1.6000000000000014</v>
      </c>
      <c r="Q72" s="2">
        <f t="shared" ref="Q72" si="103">IF(P72=0, 0, IFERROR(M72 - M73, 0))</f>
        <v>-13.149999999999999</v>
      </c>
      <c r="R72" s="2">
        <f t="shared" ref="R72" si="104">IF(P72=0, 0, IFERROR(J72 - M73, 0))</f>
        <v>-10.75</v>
      </c>
    </row>
    <row r="73" spans="1:19" x14ac:dyDescent="0.2">
      <c r="A73" s="1">
        <v>43396</v>
      </c>
      <c r="B73" t="s">
        <v>22</v>
      </c>
      <c r="C73" s="1">
        <v>43397</v>
      </c>
      <c r="D73">
        <v>315.85000000000002</v>
      </c>
      <c r="E73">
        <v>300</v>
      </c>
      <c r="F73">
        <v>300</v>
      </c>
      <c r="G73" t="s">
        <v>20</v>
      </c>
      <c r="H73" t="s">
        <v>21</v>
      </c>
      <c r="I73" s="1">
        <v>43433</v>
      </c>
      <c r="J73">
        <v>15.8</v>
      </c>
      <c r="K73">
        <v>28.85</v>
      </c>
      <c r="L73">
        <v>11.4</v>
      </c>
      <c r="M73">
        <v>24.95</v>
      </c>
      <c r="N73">
        <v>187</v>
      </c>
      <c r="O73">
        <v>102000</v>
      </c>
      <c r="S73" s="2">
        <f>IF(P73=0, 0, IFERROR(M73 -#REF!, 0))</f>
        <v>0</v>
      </c>
    </row>
    <row r="74" spans="1:19" x14ac:dyDescent="0.2">
      <c r="A74" s="1">
        <v>43396</v>
      </c>
      <c r="B74" t="s">
        <v>19</v>
      </c>
      <c r="C74" s="1">
        <v>43395</v>
      </c>
      <c r="D74">
        <v>285.75</v>
      </c>
      <c r="E74">
        <v>271</v>
      </c>
      <c r="F74">
        <v>270</v>
      </c>
      <c r="G74" t="s">
        <v>23</v>
      </c>
      <c r="H74" t="s">
        <v>24</v>
      </c>
      <c r="I74" s="1">
        <v>43433</v>
      </c>
      <c r="J74">
        <v>11.5</v>
      </c>
      <c r="K74">
        <v>13.05</v>
      </c>
      <c r="L74">
        <v>10.25</v>
      </c>
      <c r="M74">
        <v>10.6</v>
      </c>
      <c r="N74">
        <v>18</v>
      </c>
      <c r="O74">
        <v>141100</v>
      </c>
      <c r="P74" s="2">
        <f t="shared" ref="P74" si="105">IFERROR(J74-J75,0)</f>
        <v>5.3</v>
      </c>
      <c r="Q74" s="2">
        <f t="shared" ref="Q74" si="106">IF(P74=0, 0, IFERROR(M74 - M75, 0))</f>
        <v>5.3</v>
      </c>
      <c r="R74" s="2">
        <f t="shared" ref="R74" si="107">IF(P74=0, 0, IFERROR(J74 - M75, 0))</f>
        <v>6.2</v>
      </c>
    </row>
    <row r="75" spans="1:19" x14ac:dyDescent="0.2">
      <c r="A75" s="1">
        <v>43396</v>
      </c>
      <c r="B75" t="s">
        <v>22</v>
      </c>
      <c r="C75" s="1">
        <v>43397</v>
      </c>
      <c r="D75">
        <v>315.85000000000002</v>
      </c>
      <c r="E75">
        <v>271</v>
      </c>
      <c r="F75">
        <v>270</v>
      </c>
      <c r="G75" t="s">
        <v>23</v>
      </c>
      <c r="H75" t="s">
        <v>24</v>
      </c>
      <c r="I75" s="1">
        <v>43433</v>
      </c>
      <c r="J75">
        <v>6.2</v>
      </c>
      <c r="K75">
        <v>9</v>
      </c>
      <c r="L75">
        <v>5</v>
      </c>
      <c r="M75">
        <v>5.3</v>
      </c>
      <c r="N75">
        <v>33</v>
      </c>
      <c r="O75">
        <v>142800</v>
      </c>
      <c r="S75" s="2">
        <f>IF(P75=0, 0, IFERROR(M75 -#REF!, 0))</f>
        <v>0</v>
      </c>
    </row>
    <row r="76" spans="1:19" x14ac:dyDescent="0.2">
      <c r="A76" s="1">
        <v>43312</v>
      </c>
      <c r="B76" t="s">
        <v>19</v>
      </c>
      <c r="C76" s="1">
        <v>43311</v>
      </c>
      <c r="D76">
        <v>383.25</v>
      </c>
      <c r="E76">
        <v>402</v>
      </c>
      <c r="F76">
        <v>410</v>
      </c>
      <c r="G76" t="s">
        <v>20</v>
      </c>
      <c r="H76" t="s">
        <v>21</v>
      </c>
      <c r="I76" s="1">
        <v>43342</v>
      </c>
      <c r="J76">
        <v>1.55</v>
      </c>
      <c r="K76">
        <v>5.55</v>
      </c>
      <c r="L76">
        <v>1.55</v>
      </c>
      <c r="M76">
        <v>4.05</v>
      </c>
      <c r="N76">
        <v>182</v>
      </c>
      <c r="O76">
        <v>107100</v>
      </c>
      <c r="P76" s="2">
        <f t="shared" ref="P76" si="108">IFERROR(J76-J77,0)</f>
        <v>-3.2</v>
      </c>
      <c r="Q76" s="2">
        <f t="shared" ref="Q76" si="109">IF(P76=0, 0, IFERROR(M76 - M77, 0))</f>
        <v>-0.35000000000000053</v>
      </c>
      <c r="R76" s="2">
        <f t="shared" ref="R76" si="110">IF(P76=0, 0, IFERROR(J76 - M77, 0))</f>
        <v>-2.8500000000000005</v>
      </c>
    </row>
    <row r="77" spans="1:19" x14ac:dyDescent="0.2">
      <c r="A77" s="1">
        <v>43312</v>
      </c>
      <c r="B77" t="s">
        <v>22</v>
      </c>
      <c r="C77" s="1">
        <v>43313</v>
      </c>
      <c r="D77">
        <v>384.5</v>
      </c>
      <c r="E77">
        <v>402</v>
      </c>
      <c r="F77">
        <v>410</v>
      </c>
      <c r="G77" t="s">
        <v>20</v>
      </c>
      <c r="H77" t="s">
        <v>21</v>
      </c>
      <c r="I77" s="1">
        <v>43342</v>
      </c>
      <c r="J77">
        <v>4.75</v>
      </c>
      <c r="K77">
        <v>8.1</v>
      </c>
      <c r="L77">
        <v>4.25</v>
      </c>
      <c r="M77">
        <v>4.4000000000000004</v>
      </c>
      <c r="N77">
        <v>254</v>
      </c>
      <c r="O77">
        <v>221000</v>
      </c>
      <c r="S77" s="2">
        <f>IF(P77=0, 0, IFERROR(M77 -#REF!, 0))</f>
        <v>0</v>
      </c>
    </row>
    <row r="78" spans="1:19" x14ac:dyDescent="0.2">
      <c r="A78" s="1">
        <v>43312</v>
      </c>
      <c r="B78" t="s">
        <v>19</v>
      </c>
      <c r="C78" s="1">
        <v>43311</v>
      </c>
      <c r="D78">
        <v>383.25</v>
      </c>
      <c r="E78">
        <v>364</v>
      </c>
      <c r="F78">
        <v>360</v>
      </c>
      <c r="G78" t="s">
        <v>23</v>
      </c>
      <c r="H78" t="s">
        <v>24</v>
      </c>
      <c r="I78" s="1">
        <v>43342</v>
      </c>
      <c r="J78">
        <v>14.45</v>
      </c>
      <c r="K78">
        <v>14.5</v>
      </c>
      <c r="L78">
        <v>4.8499999999999996</v>
      </c>
      <c r="M78">
        <v>5.65</v>
      </c>
      <c r="N78">
        <v>613</v>
      </c>
      <c r="O78">
        <v>391000</v>
      </c>
      <c r="P78" s="2">
        <f t="shared" ref="P78" si="111">IFERROR(J78-J79,0)</f>
        <v>10.1</v>
      </c>
      <c r="Q78" s="2">
        <f t="shared" ref="Q78" si="112">IF(P78=0, 0, IFERROR(M78 - M79, 0))</f>
        <v>0.90000000000000036</v>
      </c>
      <c r="R78" s="2">
        <f t="shared" ref="R78" si="113">IF(P78=0, 0, IFERROR(J78 - M79, 0))</f>
        <v>9.6999999999999993</v>
      </c>
    </row>
    <row r="79" spans="1:19" x14ac:dyDescent="0.2">
      <c r="A79" s="1">
        <v>43312</v>
      </c>
      <c r="B79" t="s">
        <v>22</v>
      </c>
      <c r="C79" s="1">
        <v>43313</v>
      </c>
      <c r="D79">
        <v>384.5</v>
      </c>
      <c r="E79">
        <v>364</v>
      </c>
      <c r="F79">
        <v>360</v>
      </c>
      <c r="G79" t="s">
        <v>23</v>
      </c>
      <c r="H79" t="s">
        <v>24</v>
      </c>
      <c r="I79" s="1">
        <v>43342</v>
      </c>
      <c r="J79">
        <v>4.3499999999999996</v>
      </c>
      <c r="K79">
        <v>4.95</v>
      </c>
      <c r="L79">
        <v>3.05</v>
      </c>
      <c r="M79">
        <v>4.75</v>
      </c>
      <c r="N79">
        <v>225</v>
      </c>
      <c r="O79">
        <v>394400</v>
      </c>
      <c r="P79" t="s">
        <v>28</v>
      </c>
      <c r="S79" s="2">
        <f>IF(P79=0, 0, IFERROR(M79 -#REF!, 0))</f>
        <v>0</v>
      </c>
    </row>
    <row r="80" spans="1:19" x14ac:dyDescent="0.2">
      <c r="A80" s="1">
        <v>43235</v>
      </c>
      <c r="B80" t="s">
        <v>19</v>
      </c>
      <c r="C80" s="1">
        <v>43234</v>
      </c>
      <c r="D80">
        <v>383.15</v>
      </c>
      <c r="E80">
        <v>402</v>
      </c>
      <c r="F80">
        <v>410</v>
      </c>
      <c r="G80" t="s">
        <v>20</v>
      </c>
      <c r="H80" t="s">
        <v>21</v>
      </c>
      <c r="I80" s="1">
        <v>43251</v>
      </c>
      <c r="J80">
        <v>4</v>
      </c>
      <c r="K80">
        <v>6</v>
      </c>
      <c r="L80">
        <v>2.9</v>
      </c>
      <c r="M80">
        <v>3.6</v>
      </c>
      <c r="N80">
        <v>857</v>
      </c>
      <c r="O80">
        <v>839800</v>
      </c>
      <c r="P80" s="2">
        <f t="shared" ref="P80" si="114">IFERROR(J80-J81,0)</f>
        <v>1.7999999999999998</v>
      </c>
      <c r="Q80" s="2">
        <f t="shared" ref="Q80" si="115">IF(P80=0, 0, IFERROR(M80 - M81, 0))</f>
        <v>1.9000000000000001</v>
      </c>
      <c r="R80" s="2">
        <f t="shared" ref="R80" si="116">IF(P80=0, 0, IFERROR(J80 - M81, 0))</f>
        <v>2.2999999999999998</v>
      </c>
    </row>
    <row r="81" spans="1:19" x14ac:dyDescent="0.2">
      <c r="A81" s="1">
        <v>43235</v>
      </c>
      <c r="B81" t="s">
        <v>22</v>
      </c>
      <c r="C81" s="1">
        <v>43236</v>
      </c>
      <c r="D81">
        <v>375.35</v>
      </c>
      <c r="E81">
        <v>402</v>
      </c>
      <c r="F81">
        <v>410</v>
      </c>
      <c r="G81" t="s">
        <v>20</v>
      </c>
      <c r="H81" t="s">
        <v>21</v>
      </c>
      <c r="I81" s="1">
        <v>43251</v>
      </c>
      <c r="J81">
        <v>2.2000000000000002</v>
      </c>
      <c r="K81">
        <v>2.35</v>
      </c>
      <c r="L81">
        <v>1.65</v>
      </c>
      <c r="M81">
        <v>1.7</v>
      </c>
      <c r="N81">
        <v>322</v>
      </c>
      <c r="O81">
        <v>884000</v>
      </c>
      <c r="S81" s="2">
        <f>IF(P81=0, 0, IFERROR(M81 -#REF!, 0))</f>
        <v>0</v>
      </c>
    </row>
    <row r="82" spans="1:19" x14ac:dyDescent="0.2">
      <c r="A82" s="1">
        <v>43235</v>
      </c>
      <c r="B82" t="s">
        <v>19</v>
      </c>
      <c r="C82" s="1">
        <v>43234</v>
      </c>
      <c r="D82">
        <v>383.15</v>
      </c>
      <c r="E82">
        <v>364</v>
      </c>
      <c r="F82">
        <v>360</v>
      </c>
      <c r="G82" t="s">
        <v>23</v>
      </c>
      <c r="H82" t="s">
        <v>24</v>
      </c>
      <c r="I82" s="1">
        <v>43251</v>
      </c>
      <c r="J82">
        <v>4.1500000000000004</v>
      </c>
      <c r="K82">
        <v>5.25</v>
      </c>
      <c r="L82">
        <v>2.4500000000000002</v>
      </c>
      <c r="M82">
        <v>3.55</v>
      </c>
      <c r="N82">
        <v>743</v>
      </c>
      <c r="O82">
        <v>380800</v>
      </c>
      <c r="P82" s="2">
        <f t="shared" ref="P82" si="117">IFERROR(J82-J83,0)</f>
        <v>0.70000000000000018</v>
      </c>
      <c r="Q82" s="2">
        <f t="shared" ref="Q82" si="118">IF(P82=0, 0, IFERROR(M82 - M83, 0))</f>
        <v>-0.25</v>
      </c>
      <c r="R82" s="2">
        <f t="shared" ref="R82" si="119">IF(P82=0, 0, IFERROR(J82 - M83, 0))</f>
        <v>0.35000000000000053</v>
      </c>
    </row>
    <row r="83" spans="1:19" x14ac:dyDescent="0.2">
      <c r="A83" s="1">
        <v>43235</v>
      </c>
      <c r="B83" t="s">
        <v>22</v>
      </c>
      <c r="C83" s="1">
        <v>43236</v>
      </c>
      <c r="D83">
        <v>375.35</v>
      </c>
      <c r="E83">
        <v>364</v>
      </c>
      <c r="F83">
        <v>360</v>
      </c>
      <c r="G83" t="s">
        <v>23</v>
      </c>
      <c r="H83" t="s">
        <v>24</v>
      </c>
      <c r="I83" s="1">
        <v>43251</v>
      </c>
      <c r="J83">
        <v>3.45</v>
      </c>
      <c r="K83">
        <v>4.55</v>
      </c>
      <c r="L83">
        <v>2.9</v>
      </c>
      <c r="M83">
        <v>3.8</v>
      </c>
      <c r="N83">
        <v>383</v>
      </c>
      <c r="O83">
        <v>435200</v>
      </c>
      <c r="S83" s="2">
        <f>IF(P83=0, 0, IFERROR(M83 -#REF!, 0))</f>
        <v>0</v>
      </c>
    </row>
    <row r="84" spans="1:19" x14ac:dyDescent="0.2">
      <c r="A84" s="1">
        <v>43032</v>
      </c>
      <c r="B84" t="s">
        <v>19</v>
      </c>
      <c r="C84" s="1">
        <v>43031</v>
      </c>
      <c r="D84">
        <v>497.35</v>
      </c>
      <c r="E84">
        <v>522</v>
      </c>
      <c r="F84">
        <v>530</v>
      </c>
      <c r="G84" t="s">
        <v>20</v>
      </c>
      <c r="H84" t="s">
        <v>21</v>
      </c>
      <c r="I84" s="1">
        <v>43069</v>
      </c>
      <c r="J84">
        <v>7.1</v>
      </c>
      <c r="K84">
        <v>14.65</v>
      </c>
      <c r="L84">
        <v>7.1</v>
      </c>
      <c r="M84">
        <v>12</v>
      </c>
      <c r="N84">
        <v>25</v>
      </c>
      <c r="O84">
        <v>27200</v>
      </c>
      <c r="P84" s="2">
        <f t="shared" ref="P84" si="120">IFERROR(J84-J85,0)</f>
        <v>-2.9000000000000004</v>
      </c>
      <c r="Q84" s="2">
        <f t="shared" ref="Q84" si="121">IF(P84=0, 0, IFERROR(M84 - M85, 0))</f>
        <v>-6.1499999999999986</v>
      </c>
      <c r="R84" s="2">
        <f t="shared" ref="R84" si="122">IF(P84=0, 0, IFERROR(J84 - M85, 0))</f>
        <v>-11.049999999999999</v>
      </c>
    </row>
    <row r="85" spans="1:19" x14ac:dyDescent="0.2">
      <c r="A85" s="1">
        <v>43032</v>
      </c>
      <c r="B85" t="s">
        <v>22</v>
      </c>
      <c r="C85" s="1">
        <v>43033</v>
      </c>
      <c r="D85">
        <v>515.75</v>
      </c>
      <c r="E85">
        <v>522</v>
      </c>
      <c r="F85">
        <v>530</v>
      </c>
      <c r="G85" t="s">
        <v>20</v>
      </c>
      <c r="H85" t="s">
        <v>21</v>
      </c>
      <c r="I85" s="1">
        <v>43069</v>
      </c>
      <c r="J85">
        <v>10</v>
      </c>
      <c r="K85">
        <v>19</v>
      </c>
      <c r="L85">
        <v>10</v>
      </c>
      <c r="M85">
        <v>18.149999999999999</v>
      </c>
      <c r="N85">
        <v>47</v>
      </c>
      <c r="O85">
        <v>61200</v>
      </c>
      <c r="S85" s="2">
        <f>IF(P85=0, 0, IFERROR(M85 -#REF!, 0))</f>
        <v>0</v>
      </c>
    </row>
    <row r="86" spans="1:19" x14ac:dyDescent="0.2">
      <c r="A86" s="1">
        <v>43032</v>
      </c>
      <c r="B86" t="s">
        <v>19</v>
      </c>
      <c r="C86" s="1">
        <v>43031</v>
      </c>
      <c r="D86">
        <v>497.35</v>
      </c>
      <c r="E86">
        <v>472</v>
      </c>
      <c r="F86">
        <v>470</v>
      </c>
      <c r="G86" t="s">
        <v>23</v>
      </c>
      <c r="H86" t="s">
        <v>24</v>
      </c>
      <c r="I86" s="1">
        <v>43069</v>
      </c>
      <c r="J86">
        <v>15</v>
      </c>
      <c r="K86">
        <v>15.05</v>
      </c>
      <c r="L86">
        <v>10.7</v>
      </c>
      <c r="M86">
        <v>11.05</v>
      </c>
      <c r="N86">
        <v>69</v>
      </c>
      <c r="O86">
        <v>79900</v>
      </c>
      <c r="P86" s="2">
        <f t="shared" ref="P86" si="123">IFERROR(J86-J87,0)</f>
        <v>4.75</v>
      </c>
      <c r="Q86" s="2">
        <f t="shared" ref="Q86" si="124">IF(P86=0, 0, IFERROR(M86 - M87, 0))</f>
        <v>4.1000000000000005</v>
      </c>
      <c r="R86" s="2">
        <f t="shared" ref="R86" si="125">IF(P86=0, 0, IFERROR(J86 - M87, 0))</f>
        <v>8.0500000000000007</v>
      </c>
    </row>
    <row r="87" spans="1:19" x14ac:dyDescent="0.2">
      <c r="A87" s="1">
        <v>43032</v>
      </c>
      <c r="B87" t="s">
        <v>22</v>
      </c>
      <c r="C87" s="1">
        <v>43033</v>
      </c>
      <c r="D87">
        <v>515.75</v>
      </c>
      <c r="E87">
        <v>472</v>
      </c>
      <c r="F87">
        <v>470</v>
      </c>
      <c r="G87" t="s">
        <v>23</v>
      </c>
      <c r="H87" t="s">
        <v>24</v>
      </c>
      <c r="I87" s="1">
        <v>43069</v>
      </c>
      <c r="J87">
        <v>10.25</v>
      </c>
      <c r="K87">
        <v>10.25</v>
      </c>
      <c r="L87">
        <v>6.5</v>
      </c>
      <c r="M87">
        <v>6.95</v>
      </c>
      <c r="N87">
        <v>124</v>
      </c>
      <c r="O87">
        <v>124100</v>
      </c>
      <c r="S87" s="2">
        <f>IF(P87=0, 0, IFERROR(M87 -#REF!, 0))</f>
        <v>0</v>
      </c>
    </row>
    <row r="88" spans="1:19" x14ac:dyDescent="0.2">
      <c r="A88" s="1">
        <v>42948</v>
      </c>
      <c r="B88" t="s">
        <v>19</v>
      </c>
      <c r="C88" s="1">
        <v>42947</v>
      </c>
      <c r="D88">
        <v>418.95</v>
      </c>
      <c r="E88">
        <v>440</v>
      </c>
      <c r="F88">
        <v>440</v>
      </c>
      <c r="G88" t="s">
        <v>20</v>
      </c>
      <c r="H88" t="s">
        <v>21</v>
      </c>
      <c r="I88" s="1">
        <v>42978</v>
      </c>
      <c r="J88">
        <v>4.3499999999999996</v>
      </c>
      <c r="K88">
        <v>6.1</v>
      </c>
      <c r="L88">
        <v>3.35</v>
      </c>
      <c r="M88">
        <v>5.4</v>
      </c>
      <c r="N88">
        <v>117</v>
      </c>
      <c r="O88">
        <v>278800</v>
      </c>
      <c r="P88" s="2">
        <f t="shared" ref="P88" si="126">IFERROR(J88-J89,0)</f>
        <v>-0.85000000000000053</v>
      </c>
      <c r="Q88" s="2">
        <f t="shared" ref="Q88" si="127">IF(P88=0, 0, IFERROR(M88 - M89, 0))</f>
        <v>1.3000000000000007</v>
      </c>
      <c r="R88" s="2">
        <f t="shared" ref="R88" si="128">IF(P88=0, 0, IFERROR(J88 - M89, 0))</f>
        <v>0.25</v>
      </c>
    </row>
    <row r="89" spans="1:19" x14ac:dyDescent="0.2">
      <c r="A89" s="1">
        <v>42948</v>
      </c>
      <c r="B89" t="s">
        <v>22</v>
      </c>
      <c r="C89" s="1">
        <v>42949</v>
      </c>
      <c r="D89">
        <v>415.85</v>
      </c>
      <c r="E89">
        <v>440</v>
      </c>
      <c r="F89">
        <v>440</v>
      </c>
      <c r="G89" t="s">
        <v>20</v>
      </c>
      <c r="H89" t="s">
        <v>21</v>
      </c>
      <c r="I89" s="1">
        <v>42978</v>
      </c>
      <c r="J89">
        <v>5.2</v>
      </c>
      <c r="K89">
        <v>5.7</v>
      </c>
      <c r="L89">
        <v>3.7</v>
      </c>
      <c r="M89">
        <v>4.0999999999999996</v>
      </c>
      <c r="N89">
        <v>88</v>
      </c>
      <c r="O89">
        <v>289000</v>
      </c>
      <c r="S89" s="2">
        <f>IF(P89=0, 0, IFERROR(M89 -#REF!, 0))</f>
        <v>0</v>
      </c>
    </row>
    <row r="90" spans="1:19" x14ac:dyDescent="0.2">
      <c r="A90" s="1">
        <v>42948</v>
      </c>
      <c r="B90" t="s">
        <v>19</v>
      </c>
      <c r="C90" s="1">
        <v>42947</v>
      </c>
      <c r="D90">
        <v>418.95</v>
      </c>
      <c r="E90">
        <v>398</v>
      </c>
      <c r="F90">
        <v>400</v>
      </c>
      <c r="G90" t="s">
        <v>23</v>
      </c>
      <c r="H90" t="s">
        <v>24</v>
      </c>
      <c r="I90" s="1">
        <v>42978</v>
      </c>
      <c r="J90">
        <v>7.1</v>
      </c>
      <c r="K90">
        <v>8.1999999999999993</v>
      </c>
      <c r="L90">
        <v>5.5</v>
      </c>
      <c r="M90">
        <v>5.8</v>
      </c>
      <c r="N90">
        <v>167</v>
      </c>
      <c r="O90">
        <v>501500</v>
      </c>
      <c r="P90" s="2">
        <f t="shared" ref="P90" si="129">IFERROR(J90-J91,0)</f>
        <v>1.7999999999999998</v>
      </c>
      <c r="Q90" s="2">
        <f t="shared" ref="Q90" si="130">IF(P90=0, 0, IFERROR(M90 - M91, 0))</f>
        <v>9.9999999999999645E-2</v>
      </c>
      <c r="R90" s="2">
        <f t="shared" ref="R90" si="131">IF(P90=0, 0, IFERROR(J90 - M91, 0))</f>
        <v>1.3999999999999995</v>
      </c>
    </row>
    <row r="91" spans="1:19" x14ac:dyDescent="0.2">
      <c r="A91" s="1">
        <v>42948</v>
      </c>
      <c r="B91" t="s">
        <v>22</v>
      </c>
      <c r="C91" s="1">
        <v>42949</v>
      </c>
      <c r="D91">
        <v>415.85</v>
      </c>
      <c r="E91">
        <v>398</v>
      </c>
      <c r="F91">
        <v>400</v>
      </c>
      <c r="G91" t="s">
        <v>23</v>
      </c>
      <c r="H91" t="s">
        <v>24</v>
      </c>
      <c r="I91" s="1">
        <v>42978</v>
      </c>
      <c r="J91">
        <v>5.3</v>
      </c>
      <c r="K91">
        <v>6.2</v>
      </c>
      <c r="L91">
        <v>4.95</v>
      </c>
      <c r="M91">
        <v>5.7</v>
      </c>
      <c r="N91">
        <v>152</v>
      </c>
      <c r="O91">
        <v>465800</v>
      </c>
      <c r="S91" s="2">
        <f>IF(P91=0, 0, IFERROR(M91 -#REF!, 0))</f>
        <v>0</v>
      </c>
    </row>
    <row r="92" spans="1:19" x14ac:dyDescent="0.2">
      <c r="A92" s="1">
        <v>42871</v>
      </c>
      <c r="B92" t="s">
        <v>19</v>
      </c>
      <c r="C92" s="1">
        <v>42870</v>
      </c>
      <c r="D92">
        <v>364.15</v>
      </c>
      <c r="E92">
        <v>382</v>
      </c>
      <c r="F92">
        <v>390</v>
      </c>
      <c r="G92" t="s">
        <v>20</v>
      </c>
      <c r="H92" t="s">
        <v>21</v>
      </c>
      <c r="I92" s="1">
        <v>42880</v>
      </c>
      <c r="J92">
        <v>1.65</v>
      </c>
      <c r="K92">
        <v>2</v>
      </c>
      <c r="L92">
        <v>0.9</v>
      </c>
      <c r="M92">
        <v>1.1499999999999999</v>
      </c>
      <c r="N92">
        <v>175</v>
      </c>
      <c r="O92">
        <v>409700</v>
      </c>
      <c r="P92" s="2">
        <f t="shared" ref="P92" si="132">IFERROR(J92-J93,0)</f>
        <v>-0.15000000000000013</v>
      </c>
      <c r="Q92" s="2">
        <f t="shared" ref="Q92" si="133">IF(P92=0, 0, IFERROR(M92 - M93, 0))</f>
        <v>-1.0500000000000003</v>
      </c>
      <c r="R92" s="2">
        <f t="shared" ref="R92" si="134">IF(P92=0, 0, IFERROR(J92 - M93, 0))</f>
        <v>-0.55000000000000027</v>
      </c>
    </row>
    <row r="93" spans="1:19" x14ac:dyDescent="0.2">
      <c r="A93" s="1">
        <v>42871</v>
      </c>
      <c r="B93" t="s">
        <v>22</v>
      </c>
      <c r="C93" s="1">
        <v>42872</v>
      </c>
      <c r="D93">
        <v>375.95</v>
      </c>
      <c r="E93">
        <v>382</v>
      </c>
      <c r="F93">
        <v>390</v>
      </c>
      <c r="G93" t="s">
        <v>20</v>
      </c>
      <c r="H93" t="s">
        <v>21</v>
      </c>
      <c r="I93" s="1">
        <v>42880</v>
      </c>
      <c r="J93">
        <v>1.8</v>
      </c>
      <c r="K93">
        <v>3.7</v>
      </c>
      <c r="L93">
        <v>1.75</v>
      </c>
      <c r="M93">
        <v>2.2000000000000002</v>
      </c>
      <c r="N93">
        <v>438</v>
      </c>
      <c r="O93">
        <v>554200</v>
      </c>
      <c r="S93" s="2">
        <f>IF(P93=0, 0, IFERROR(M93 -#REF!, 0))</f>
        <v>0</v>
      </c>
    </row>
    <row r="94" spans="1:19" x14ac:dyDescent="0.2">
      <c r="A94" s="1">
        <v>42871</v>
      </c>
      <c r="B94" t="s">
        <v>19</v>
      </c>
      <c r="C94" s="1">
        <v>42870</v>
      </c>
      <c r="D94">
        <v>364.15</v>
      </c>
      <c r="E94">
        <v>346</v>
      </c>
      <c r="F94">
        <v>350</v>
      </c>
      <c r="G94" t="s">
        <v>23</v>
      </c>
      <c r="H94" t="s">
        <v>24</v>
      </c>
      <c r="I94" s="1">
        <v>42880</v>
      </c>
      <c r="J94">
        <v>2.4500000000000002</v>
      </c>
      <c r="K94">
        <v>3.15</v>
      </c>
      <c r="L94">
        <v>1.95</v>
      </c>
      <c r="M94">
        <v>2.5499999999999998</v>
      </c>
      <c r="N94">
        <v>512</v>
      </c>
      <c r="O94">
        <v>1501100</v>
      </c>
      <c r="P94" s="2">
        <f t="shared" ref="P94" si="135">IFERROR(J94-J95,0)</f>
        <v>1.2500000000000002</v>
      </c>
      <c r="Q94" s="2">
        <f t="shared" ref="Q94" si="136">IF(P94=0, 0, IFERROR(M94 - M95, 0))</f>
        <v>1.65</v>
      </c>
      <c r="R94" s="2">
        <f t="shared" ref="R94" si="137">IF(P94=0, 0, IFERROR(J94 - M95, 0))</f>
        <v>1.5500000000000003</v>
      </c>
    </row>
    <row r="95" spans="1:19" x14ac:dyDescent="0.2">
      <c r="A95" s="1">
        <v>42871</v>
      </c>
      <c r="B95" t="s">
        <v>22</v>
      </c>
      <c r="C95" s="1">
        <v>42872</v>
      </c>
      <c r="D95">
        <v>375.95</v>
      </c>
      <c r="E95">
        <v>346</v>
      </c>
      <c r="F95">
        <v>350</v>
      </c>
      <c r="G95" t="s">
        <v>23</v>
      </c>
      <c r="H95" t="s">
        <v>24</v>
      </c>
      <c r="I95" s="1">
        <v>42880</v>
      </c>
      <c r="J95">
        <v>1.2</v>
      </c>
      <c r="K95">
        <v>1.25</v>
      </c>
      <c r="L95">
        <v>0.7</v>
      </c>
      <c r="M95">
        <v>0.9</v>
      </c>
      <c r="N95">
        <v>320</v>
      </c>
      <c r="O95">
        <v>1618400</v>
      </c>
      <c r="S95" s="2">
        <f>IF(P95=0, 0, IFERROR(M95 -#REF!, 0))</f>
        <v>0</v>
      </c>
    </row>
    <row r="96" spans="1:19" x14ac:dyDescent="0.2">
      <c r="A96" s="1">
        <v>42668</v>
      </c>
      <c r="B96" t="s">
        <v>19</v>
      </c>
      <c r="C96" s="1">
        <v>42667</v>
      </c>
      <c r="D96">
        <v>306.64999999999998</v>
      </c>
      <c r="E96">
        <v>322</v>
      </c>
      <c r="F96">
        <v>330</v>
      </c>
      <c r="G96" t="s">
        <v>20</v>
      </c>
      <c r="H96" t="s">
        <v>21</v>
      </c>
      <c r="I96" s="1">
        <v>42698</v>
      </c>
      <c r="J96">
        <v>3.15</v>
      </c>
      <c r="K96">
        <v>3.7</v>
      </c>
      <c r="L96">
        <v>3.15</v>
      </c>
      <c r="M96">
        <v>3.45</v>
      </c>
      <c r="N96">
        <v>19</v>
      </c>
      <c r="O96">
        <v>42000</v>
      </c>
      <c r="P96" s="2">
        <f t="shared" ref="P96" si="138">IFERROR(J96-J97,0)</f>
        <v>-2.15</v>
      </c>
      <c r="Q96" s="2">
        <f t="shared" ref="Q96" si="139">IF(P96=0, 0, IFERROR(M96 - M97, 0))</f>
        <v>-1.75</v>
      </c>
      <c r="R96" s="2">
        <f t="shared" ref="R96" si="140">IF(P96=0, 0, IFERROR(J96 - M97, 0))</f>
        <v>-2.0500000000000003</v>
      </c>
    </row>
    <row r="97" spans="1:19" x14ac:dyDescent="0.2">
      <c r="A97" s="1">
        <v>42668</v>
      </c>
      <c r="B97" t="s">
        <v>22</v>
      </c>
      <c r="C97" s="1">
        <v>42669</v>
      </c>
      <c r="D97">
        <v>317.7</v>
      </c>
      <c r="E97">
        <v>322</v>
      </c>
      <c r="F97">
        <v>330</v>
      </c>
      <c r="G97" t="s">
        <v>20</v>
      </c>
      <c r="H97" t="s">
        <v>21</v>
      </c>
      <c r="I97" s="1">
        <v>42698</v>
      </c>
      <c r="J97">
        <v>5.3</v>
      </c>
      <c r="K97">
        <v>8</v>
      </c>
      <c r="L97">
        <v>4.95</v>
      </c>
      <c r="M97">
        <v>5.2</v>
      </c>
      <c r="N97">
        <v>160</v>
      </c>
      <c r="O97">
        <v>94500</v>
      </c>
      <c r="S97" s="2">
        <f>IF(P97=0, 0, IFERROR(M97 -#REF!, 0))</f>
        <v>0</v>
      </c>
    </row>
    <row r="98" spans="1:19" x14ac:dyDescent="0.2">
      <c r="A98" s="1">
        <v>42668</v>
      </c>
      <c r="B98" t="s">
        <v>19</v>
      </c>
      <c r="C98" s="1">
        <v>42667</v>
      </c>
      <c r="D98">
        <v>306.64999999999998</v>
      </c>
      <c r="E98">
        <v>291</v>
      </c>
      <c r="F98">
        <v>290</v>
      </c>
      <c r="G98" t="s">
        <v>23</v>
      </c>
      <c r="H98" t="s">
        <v>24</v>
      </c>
      <c r="I98" s="1">
        <v>42698</v>
      </c>
      <c r="J98">
        <v>5.65</v>
      </c>
      <c r="K98">
        <v>6</v>
      </c>
      <c r="L98">
        <v>5</v>
      </c>
      <c r="M98">
        <v>5.6</v>
      </c>
      <c r="N98">
        <v>12</v>
      </c>
      <c r="O98">
        <v>28500</v>
      </c>
      <c r="P98" s="2">
        <f t="shared" ref="P98" si="141">IFERROR(J98-J99,0)</f>
        <v>2.3000000000000003</v>
      </c>
      <c r="Q98" s="2">
        <f t="shared" ref="Q98" si="142">IF(P98=0, 0, IFERROR(M98 - M99, 0))</f>
        <v>3.3499999999999996</v>
      </c>
      <c r="R98" s="2">
        <f t="shared" ref="R98" si="143">IF(P98=0, 0, IFERROR(J98 - M99, 0))</f>
        <v>3.4000000000000004</v>
      </c>
    </row>
    <row r="99" spans="1:19" x14ac:dyDescent="0.2">
      <c r="A99" s="1">
        <v>42668</v>
      </c>
      <c r="B99" t="s">
        <v>22</v>
      </c>
      <c r="C99" s="1">
        <v>42669</v>
      </c>
      <c r="D99">
        <v>317.7</v>
      </c>
      <c r="E99">
        <v>291</v>
      </c>
      <c r="F99">
        <v>290</v>
      </c>
      <c r="G99" t="s">
        <v>23</v>
      </c>
      <c r="H99" t="s">
        <v>24</v>
      </c>
      <c r="I99" s="1">
        <v>42698</v>
      </c>
      <c r="J99">
        <v>3.35</v>
      </c>
      <c r="K99">
        <v>3.35</v>
      </c>
      <c r="L99">
        <v>2.15</v>
      </c>
      <c r="M99">
        <v>2.25</v>
      </c>
      <c r="N99">
        <v>8</v>
      </c>
      <c r="O99">
        <v>31500</v>
      </c>
      <c r="S99" s="2">
        <f>IF(P99=0, 0, IFERROR(M99 -#REF!, 0))</f>
        <v>0</v>
      </c>
    </row>
    <row r="100" spans="1:19" x14ac:dyDescent="0.2">
      <c r="A100" s="1">
        <v>42584</v>
      </c>
      <c r="B100" t="s">
        <v>19</v>
      </c>
      <c r="C100" s="1">
        <v>42583</v>
      </c>
      <c r="D100">
        <v>364</v>
      </c>
      <c r="E100">
        <v>382</v>
      </c>
      <c r="F100">
        <v>390</v>
      </c>
      <c r="G100" t="s">
        <v>20</v>
      </c>
      <c r="H100" t="s">
        <v>21</v>
      </c>
      <c r="I100" s="1">
        <v>42607</v>
      </c>
      <c r="J100">
        <v>3.15</v>
      </c>
      <c r="K100">
        <v>3.15</v>
      </c>
      <c r="L100">
        <v>2.65</v>
      </c>
      <c r="M100">
        <v>2.8</v>
      </c>
      <c r="N100">
        <v>96</v>
      </c>
      <c r="O100">
        <v>232500</v>
      </c>
      <c r="P100" s="2">
        <f t="shared" ref="P100" si="144">IFERROR(J100-J101,0)</f>
        <v>1.5499999999999998</v>
      </c>
      <c r="Q100" s="2">
        <f t="shared" ref="Q100" si="145">IF(P100=0, 0, IFERROR(M100 - M101, 0))</f>
        <v>1.0999999999999999</v>
      </c>
      <c r="R100" s="2">
        <f t="shared" ref="R100" si="146">IF(P100=0, 0, IFERROR(J100 - M101, 0))</f>
        <v>1.45</v>
      </c>
    </row>
    <row r="101" spans="1:19" x14ac:dyDescent="0.2">
      <c r="A101" s="1">
        <v>42584</v>
      </c>
      <c r="B101" t="s">
        <v>22</v>
      </c>
      <c r="C101" s="1">
        <v>42585</v>
      </c>
      <c r="D101">
        <v>358.85</v>
      </c>
      <c r="E101">
        <v>382</v>
      </c>
      <c r="F101">
        <v>390</v>
      </c>
      <c r="G101" t="s">
        <v>20</v>
      </c>
      <c r="H101" t="s">
        <v>21</v>
      </c>
      <c r="I101" s="1">
        <v>42607</v>
      </c>
      <c r="J101">
        <v>1.6</v>
      </c>
      <c r="K101">
        <v>1.9</v>
      </c>
      <c r="L101">
        <v>1.45</v>
      </c>
      <c r="M101">
        <v>1.7</v>
      </c>
      <c r="N101">
        <v>40</v>
      </c>
      <c r="O101">
        <v>225000</v>
      </c>
      <c r="S101" s="2">
        <f>IF(P101=0, 0, IFERROR(M101 -#REF!, 0))</f>
        <v>0</v>
      </c>
    </row>
    <row r="102" spans="1:19" x14ac:dyDescent="0.2">
      <c r="A102" s="1">
        <v>42584</v>
      </c>
      <c r="B102" t="s">
        <v>19</v>
      </c>
      <c r="C102" s="1">
        <v>42583</v>
      </c>
      <c r="D102">
        <v>364</v>
      </c>
      <c r="E102">
        <v>346</v>
      </c>
      <c r="F102">
        <v>350</v>
      </c>
      <c r="G102" t="s">
        <v>23</v>
      </c>
      <c r="H102" t="s">
        <v>24</v>
      </c>
      <c r="I102" s="1">
        <v>42607</v>
      </c>
      <c r="J102">
        <v>5.6</v>
      </c>
      <c r="K102">
        <v>6.2</v>
      </c>
      <c r="L102">
        <v>5.15</v>
      </c>
      <c r="M102">
        <v>5.35</v>
      </c>
      <c r="N102">
        <v>73</v>
      </c>
      <c r="O102">
        <v>187500</v>
      </c>
      <c r="P102" s="2">
        <f t="shared" ref="P102" si="147">IFERROR(J102-J103,0)</f>
        <v>-2</v>
      </c>
      <c r="Q102" s="2">
        <f t="shared" ref="Q102" si="148">IF(P102=0, 0, IFERROR(M102 - M103, 0))</f>
        <v>-1.7000000000000002</v>
      </c>
      <c r="R102" s="2">
        <f t="shared" ref="R102" si="149">IF(P102=0, 0, IFERROR(J102 - M103, 0))</f>
        <v>-1.4500000000000002</v>
      </c>
    </row>
    <row r="103" spans="1:19" x14ac:dyDescent="0.2">
      <c r="A103" s="1">
        <v>42584</v>
      </c>
      <c r="B103" t="s">
        <v>22</v>
      </c>
      <c r="C103" s="1">
        <v>42585</v>
      </c>
      <c r="D103">
        <v>358.85</v>
      </c>
      <c r="E103">
        <v>346</v>
      </c>
      <c r="F103">
        <v>350</v>
      </c>
      <c r="G103" t="s">
        <v>23</v>
      </c>
      <c r="H103" t="s">
        <v>24</v>
      </c>
      <c r="I103" s="1">
        <v>42607</v>
      </c>
      <c r="J103">
        <v>7.6</v>
      </c>
      <c r="K103">
        <v>9.1</v>
      </c>
      <c r="L103">
        <v>6.3</v>
      </c>
      <c r="M103">
        <v>7.05</v>
      </c>
      <c r="N103">
        <v>325</v>
      </c>
      <c r="O103">
        <v>304500</v>
      </c>
      <c r="S103" s="2">
        <f>IF(P103=0, 0, IFERROR(M103 -#REF!, 0))</f>
        <v>0</v>
      </c>
    </row>
    <row r="104" spans="1:19" x14ac:dyDescent="0.2">
      <c r="A104" s="1">
        <v>42507</v>
      </c>
      <c r="B104" t="s">
        <v>19</v>
      </c>
      <c r="C104" s="1">
        <v>42506</v>
      </c>
      <c r="D104">
        <v>353.45</v>
      </c>
      <c r="E104">
        <v>371</v>
      </c>
      <c r="F104">
        <v>380</v>
      </c>
      <c r="G104" t="s">
        <v>20</v>
      </c>
      <c r="H104" t="s">
        <v>21</v>
      </c>
      <c r="I104" s="1">
        <v>42516</v>
      </c>
      <c r="J104">
        <v>1.05</v>
      </c>
      <c r="K104">
        <v>1.45</v>
      </c>
      <c r="L104">
        <v>0.8</v>
      </c>
      <c r="M104">
        <v>1.3</v>
      </c>
      <c r="N104">
        <v>281</v>
      </c>
      <c r="O104">
        <v>858000</v>
      </c>
      <c r="P104" s="2">
        <f t="shared" ref="P104" si="150">IFERROR(J104-J105,0)</f>
        <v>0.30000000000000004</v>
      </c>
      <c r="Q104" s="2">
        <f t="shared" ref="Q104" si="151">IF(P104=0, 0, IFERROR(M104 - M105, 0))</f>
        <v>0.55000000000000004</v>
      </c>
      <c r="R104" s="2">
        <f t="shared" ref="R104" si="152">IF(P104=0, 0, IFERROR(J104 - M105, 0))</f>
        <v>0.30000000000000004</v>
      </c>
    </row>
    <row r="105" spans="1:19" x14ac:dyDescent="0.2">
      <c r="A105" s="1">
        <v>42507</v>
      </c>
      <c r="B105" t="s">
        <v>22</v>
      </c>
      <c r="C105" s="1">
        <v>42508</v>
      </c>
      <c r="D105">
        <v>351.25</v>
      </c>
      <c r="E105">
        <v>371</v>
      </c>
      <c r="F105">
        <v>380</v>
      </c>
      <c r="G105" t="s">
        <v>20</v>
      </c>
      <c r="H105" t="s">
        <v>21</v>
      </c>
      <c r="I105" s="1">
        <v>42516</v>
      </c>
      <c r="J105">
        <v>0.75</v>
      </c>
      <c r="K105">
        <v>0.8</v>
      </c>
      <c r="L105">
        <v>0.55000000000000004</v>
      </c>
      <c r="M105">
        <v>0.75</v>
      </c>
      <c r="N105">
        <v>218</v>
      </c>
      <c r="O105">
        <v>903600</v>
      </c>
      <c r="S105" s="2">
        <f>IF(P105=0, 0, IFERROR(M105 -#REF!, 0))</f>
        <v>0</v>
      </c>
    </row>
    <row r="106" spans="1:19" x14ac:dyDescent="0.2">
      <c r="A106" s="1">
        <v>42507</v>
      </c>
      <c r="B106" t="s">
        <v>19</v>
      </c>
      <c r="C106" s="1">
        <v>42506</v>
      </c>
      <c r="D106">
        <v>353.45</v>
      </c>
      <c r="E106">
        <v>336</v>
      </c>
      <c r="F106">
        <v>340</v>
      </c>
      <c r="G106" t="s">
        <v>23</v>
      </c>
      <c r="H106" t="s">
        <v>24</v>
      </c>
      <c r="I106" s="1">
        <v>42516</v>
      </c>
      <c r="J106">
        <v>4.2</v>
      </c>
      <c r="K106">
        <v>6.15</v>
      </c>
      <c r="L106">
        <v>2.35</v>
      </c>
      <c r="M106">
        <v>2.9</v>
      </c>
      <c r="N106">
        <v>214</v>
      </c>
      <c r="O106">
        <v>154800</v>
      </c>
      <c r="P106" s="2">
        <f t="shared" ref="P106" si="153">IFERROR(J106-J107,0)</f>
        <v>0.55000000000000027</v>
      </c>
      <c r="Q106" s="2">
        <f t="shared" ref="Q106" si="154">IF(P106=0, 0, IFERROR(M106 - M107, 0))</f>
        <v>4.9999999999999822E-2</v>
      </c>
      <c r="R106" s="2">
        <f t="shared" ref="R106" si="155">IF(P106=0, 0, IFERROR(J106 - M107, 0))</f>
        <v>1.35</v>
      </c>
    </row>
    <row r="107" spans="1:19" x14ac:dyDescent="0.2">
      <c r="A107" s="1">
        <v>42507</v>
      </c>
      <c r="B107" t="s">
        <v>22</v>
      </c>
      <c r="C107" s="1">
        <v>42508</v>
      </c>
      <c r="D107">
        <v>351.25</v>
      </c>
      <c r="E107">
        <v>336</v>
      </c>
      <c r="F107">
        <v>340</v>
      </c>
      <c r="G107" t="s">
        <v>23</v>
      </c>
      <c r="H107" t="s">
        <v>24</v>
      </c>
      <c r="I107" s="1">
        <v>42516</v>
      </c>
      <c r="J107">
        <v>3.65</v>
      </c>
      <c r="K107">
        <v>3.95</v>
      </c>
      <c r="L107">
        <v>2.6</v>
      </c>
      <c r="M107">
        <v>2.85</v>
      </c>
      <c r="N107">
        <v>167</v>
      </c>
      <c r="O107">
        <v>182400</v>
      </c>
      <c r="S107" s="2">
        <f>IF(P107=0, 0, IFERROR(M107 -#REF!, 0))</f>
        <v>0</v>
      </c>
    </row>
    <row r="108" spans="1:19" x14ac:dyDescent="0.2">
      <c r="A108" s="1">
        <v>42303</v>
      </c>
      <c r="B108" t="s">
        <v>19</v>
      </c>
      <c r="C108" s="1">
        <v>42300</v>
      </c>
      <c r="D108">
        <v>359.1</v>
      </c>
      <c r="E108">
        <v>377</v>
      </c>
      <c r="F108">
        <v>380</v>
      </c>
      <c r="G108" t="s">
        <v>20</v>
      </c>
      <c r="H108" t="s">
        <v>21</v>
      </c>
      <c r="I108" s="1">
        <v>42334</v>
      </c>
      <c r="J108">
        <v>11</v>
      </c>
      <c r="K108">
        <v>11</v>
      </c>
      <c r="L108">
        <v>6.15</v>
      </c>
      <c r="M108">
        <v>6.75</v>
      </c>
      <c r="N108">
        <v>70</v>
      </c>
      <c r="O108">
        <v>94800</v>
      </c>
      <c r="P108" s="2">
        <f t="shared" ref="P108" si="156">IFERROR(J108-J109,0)</f>
        <v>7.1</v>
      </c>
      <c r="Q108" s="2">
        <f t="shared" ref="Q108" si="157">IF(P108=0, 0, IFERROR(M108 - M109, 0))</f>
        <v>2.85</v>
      </c>
      <c r="R108" s="2">
        <f t="shared" ref="R108" si="158">IF(P108=0, 0, IFERROR(J108 - M109, 0))</f>
        <v>7.1</v>
      </c>
    </row>
    <row r="109" spans="1:19" x14ac:dyDescent="0.2">
      <c r="A109" s="1">
        <v>42303</v>
      </c>
      <c r="B109" t="s">
        <v>22</v>
      </c>
      <c r="C109" s="1">
        <v>42304</v>
      </c>
      <c r="D109">
        <v>352.65</v>
      </c>
      <c r="E109">
        <v>377</v>
      </c>
      <c r="F109">
        <v>380</v>
      </c>
      <c r="G109" t="s">
        <v>20</v>
      </c>
      <c r="H109" t="s">
        <v>21</v>
      </c>
      <c r="I109" s="1">
        <v>42334</v>
      </c>
      <c r="J109">
        <v>3.9</v>
      </c>
      <c r="K109">
        <v>4.0999999999999996</v>
      </c>
      <c r="L109">
        <v>3.15</v>
      </c>
      <c r="M109">
        <v>3.9</v>
      </c>
      <c r="N109">
        <v>30</v>
      </c>
      <c r="O109">
        <v>134400</v>
      </c>
      <c r="S109" s="2">
        <f>IF(P109=0, 0, IFERROR(M109 -#REF!, 0))</f>
        <v>0</v>
      </c>
    </row>
    <row r="110" spans="1:19" x14ac:dyDescent="0.2">
      <c r="A110" s="1">
        <v>42303</v>
      </c>
      <c r="B110" t="s">
        <v>19</v>
      </c>
      <c r="C110" s="1">
        <v>42300</v>
      </c>
      <c r="D110">
        <v>359.1</v>
      </c>
      <c r="E110">
        <v>341</v>
      </c>
      <c r="F110">
        <v>340</v>
      </c>
      <c r="G110" t="s">
        <v>23</v>
      </c>
      <c r="H110" t="s">
        <v>24</v>
      </c>
      <c r="I110" s="1">
        <v>42334</v>
      </c>
      <c r="J110">
        <v>5.95</v>
      </c>
      <c r="K110">
        <v>6</v>
      </c>
      <c r="L110">
        <v>5.95</v>
      </c>
      <c r="M110">
        <v>6</v>
      </c>
      <c r="N110">
        <v>6</v>
      </c>
      <c r="O110">
        <v>38400</v>
      </c>
      <c r="P110" s="2">
        <f t="shared" ref="P110" si="159">IFERROR(J110-J111,0)</f>
        <v>-0.54999999999999982</v>
      </c>
      <c r="Q110" s="2">
        <f t="shared" ref="Q110" si="160">IF(P110=0, 0, IFERROR(M110 - M111, 0))</f>
        <v>-1.5</v>
      </c>
      <c r="R110" s="2">
        <f t="shared" ref="R110" si="161">IF(P110=0, 0, IFERROR(J110 - M111, 0))</f>
        <v>-1.5499999999999998</v>
      </c>
    </row>
    <row r="111" spans="1:19" x14ac:dyDescent="0.2">
      <c r="A111" s="1">
        <v>42303</v>
      </c>
      <c r="B111" t="s">
        <v>22</v>
      </c>
      <c r="C111" s="1">
        <v>42304</v>
      </c>
      <c r="D111">
        <v>352.65</v>
      </c>
      <c r="E111">
        <v>341</v>
      </c>
      <c r="F111">
        <v>340</v>
      </c>
      <c r="G111" t="s">
        <v>23</v>
      </c>
      <c r="H111" t="s">
        <v>24</v>
      </c>
      <c r="I111" s="1">
        <v>42334</v>
      </c>
      <c r="J111">
        <v>6.5</v>
      </c>
      <c r="K111">
        <v>8.75</v>
      </c>
      <c r="L111">
        <v>6.5</v>
      </c>
      <c r="M111">
        <v>7.5</v>
      </c>
      <c r="N111">
        <v>8</v>
      </c>
      <c r="O111">
        <v>50400</v>
      </c>
      <c r="S111" s="2">
        <f>IF(P111=0, 0, IFERROR(M111 -#REF!, 0))</f>
        <v>0</v>
      </c>
    </row>
    <row r="112" spans="1:19" x14ac:dyDescent="0.2">
      <c r="A112" s="1">
        <v>42219</v>
      </c>
      <c r="B112" t="s">
        <v>19</v>
      </c>
      <c r="C112" s="1">
        <v>42216</v>
      </c>
      <c r="D112">
        <v>418.8</v>
      </c>
      <c r="E112">
        <v>440</v>
      </c>
      <c r="F112">
        <v>440</v>
      </c>
      <c r="G112" t="s">
        <v>20</v>
      </c>
      <c r="H112" t="s">
        <v>21</v>
      </c>
      <c r="I112" s="1">
        <v>42243</v>
      </c>
      <c r="J112">
        <v>6.3</v>
      </c>
      <c r="K112">
        <v>8.1999999999999993</v>
      </c>
      <c r="L112">
        <v>5.4</v>
      </c>
      <c r="M112">
        <v>6.45</v>
      </c>
      <c r="N112">
        <v>213</v>
      </c>
      <c r="O112">
        <v>143000</v>
      </c>
      <c r="P112" s="2">
        <f t="shared" ref="P112" si="162">IFERROR(J112-J113,0)</f>
        <v>-1.6500000000000004</v>
      </c>
      <c r="Q112" s="2">
        <f t="shared" ref="Q112" si="163">IF(P112=0, 0, IFERROR(M112 - M113, 0))</f>
        <v>1.1500000000000004</v>
      </c>
      <c r="R112" s="2">
        <f t="shared" ref="R112" si="164">IF(P112=0, 0, IFERROR(J112 - M113, 0))</f>
        <v>1</v>
      </c>
    </row>
    <row r="113" spans="1:19" x14ac:dyDescent="0.2">
      <c r="A113" s="1">
        <v>42219</v>
      </c>
      <c r="B113" t="s">
        <v>22</v>
      </c>
      <c r="C113" s="1">
        <v>42220</v>
      </c>
      <c r="D113">
        <v>413.25</v>
      </c>
      <c r="E113">
        <v>440</v>
      </c>
      <c r="F113">
        <v>440</v>
      </c>
      <c r="G113" t="s">
        <v>20</v>
      </c>
      <c r="H113" t="s">
        <v>21</v>
      </c>
      <c r="I113" s="1">
        <v>42243</v>
      </c>
      <c r="J113">
        <v>7.95</v>
      </c>
      <c r="K113">
        <v>9.1</v>
      </c>
      <c r="L113">
        <v>4.5</v>
      </c>
      <c r="M113">
        <v>5.3</v>
      </c>
      <c r="N113">
        <v>692</v>
      </c>
      <c r="O113">
        <v>417000</v>
      </c>
      <c r="S113" s="2">
        <f>IF(P113=0, 0, IFERROR(M113 -#REF!, 0))</f>
        <v>0</v>
      </c>
    </row>
    <row r="114" spans="1:19" x14ac:dyDescent="0.2">
      <c r="A114" s="1">
        <v>42219</v>
      </c>
      <c r="B114" t="s">
        <v>19</v>
      </c>
      <c r="C114" s="1">
        <v>42216</v>
      </c>
      <c r="D114">
        <v>418.8</v>
      </c>
      <c r="E114">
        <v>398</v>
      </c>
      <c r="F114">
        <v>400</v>
      </c>
      <c r="G114" t="s">
        <v>23</v>
      </c>
      <c r="H114" t="s">
        <v>24</v>
      </c>
      <c r="I114" s="1">
        <v>42243</v>
      </c>
      <c r="J114">
        <v>7.25</v>
      </c>
      <c r="K114">
        <v>8.1999999999999993</v>
      </c>
      <c r="L114">
        <v>5.3</v>
      </c>
      <c r="M114">
        <v>6.85</v>
      </c>
      <c r="N114">
        <v>114</v>
      </c>
      <c r="O114">
        <v>119000</v>
      </c>
      <c r="P114" s="2">
        <f t="shared" ref="P114" si="165">IFERROR(J114-J115,0)</f>
        <v>0.5</v>
      </c>
      <c r="Q114" s="2">
        <f t="shared" ref="Q114" si="166">IF(P114=0, 0, IFERROR(M114 - M115, 0))</f>
        <v>-1.5999999999999996</v>
      </c>
      <c r="R114" s="2">
        <f t="shared" ref="R114" si="167">IF(P114=0, 0, IFERROR(J114 - M115, 0))</f>
        <v>-1.1999999999999993</v>
      </c>
    </row>
    <row r="115" spans="1:19" x14ac:dyDescent="0.2">
      <c r="A115" s="1">
        <v>42219</v>
      </c>
      <c r="B115" t="s">
        <v>22</v>
      </c>
      <c r="C115" s="1">
        <v>42220</v>
      </c>
      <c r="D115">
        <v>413.25</v>
      </c>
      <c r="E115">
        <v>398</v>
      </c>
      <c r="F115">
        <v>400</v>
      </c>
      <c r="G115" t="s">
        <v>23</v>
      </c>
      <c r="H115" t="s">
        <v>24</v>
      </c>
      <c r="I115" s="1">
        <v>42243</v>
      </c>
      <c r="J115">
        <v>6.75</v>
      </c>
      <c r="K115">
        <v>9.65</v>
      </c>
      <c r="L115">
        <v>5.5</v>
      </c>
      <c r="M115">
        <v>8.4499999999999993</v>
      </c>
      <c r="N115">
        <v>523</v>
      </c>
      <c r="O115">
        <v>294000</v>
      </c>
      <c r="S115" s="2">
        <f>IF(P115=0, 0, IFERROR(M115 -#REF!, 0))</f>
        <v>0</v>
      </c>
    </row>
    <row r="116" spans="1:19" x14ac:dyDescent="0.2">
      <c r="A116" s="1">
        <v>42142</v>
      </c>
      <c r="B116" t="s">
        <v>19</v>
      </c>
      <c r="C116" s="1">
        <v>42139</v>
      </c>
      <c r="D116">
        <v>392</v>
      </c>
      <c r="E116">
        <v>412</v>
      </c>
      <c r="F116">
        <v>420</v>
      </c>
      <c r="G116" t="s">
        <v>20</v>
      </c>
      <c r="H116" t="s">
        <v>21</v>
      </c>
      <c r="I116" s="1">
        <v>42152</v>
      </c>
      <c r="J116">
        <v>2.8</v>
      </c>
      <c r="K116">
        <v>2.8</v>
      </c>
      <c r="L116">
        <v>1.75</v>
      </c>
      <c r="M116">
        <v>1.95</v>
      </c>
      <c r="N116">
        <v>253</v>
      </c>
      <c r="O116">
        <v>210500</v>
      </c>
      <c r="P116" s="2">
        <f t="shared" ref="P116" si="168">IFERROR(J116-J117,0)</f>
        <v>-0.55000000000000027</v>
      </c>
      <c r="Q116" s="2">
        <f t="shared" ref="Q116" si="169">IF(P116=0, 0, IFERROR(M116 - M117, 0))</f>
        <v>-5.0000000000000044E-2</v>
      </c>
      <c r="R116" s="2">
        <f t="shared" ref="R116" si="170">IF(P116=0, 0, IFERROR(J116 - M117, 0))</f>
        <v>0.79999999999999982</v>
      </c>
    </row>
    <row r="117" spans="1:19" x14ac:dyDescent="0.2">
      <c r="A117" s="1">
        <v>42142</v>
      </c>
      <c r="B117" t="s">
        <v>22</v>
      </c>
      <c r="C117" s="1">
        <v>42143</v>
      </c>
      <c r="D117">
        <v>398</v>
      </c>
      <c r="E117">
        <v>412</v>
      </c>
      <c r="F117">
        <v>420</v>
      </c>
      <c r="G117" t="s">
        <v>20</v>
      </c>
      <c r="H117" t="s">
        <v>21</v>
      </c>
      <c r="I117" s="1">
        <v>42152</v>
      </c>
      <c r="J117">
        <v>3.35</v>
      </c>
      <c r="K117">
        <v>3.35</v>
      </c>
      <c r="L117">
        <v>1.6</v>
      </c>
      <c r="M117">
        <v>2</v>
      </c>
      <c r="N117">
        <v>495</v>
      </c>
      <c r="O117">
        <v>269500</v>
      </c>
      <c r="S117" s="2">
        <f>IF(P117=0, 0, IFERROR(M117 -#REF!, 0))</f>
        <v>0</v>
      </c>
    </row>
    <row r="118" spans="1:19" x14ac:dyDescent="0.2">
      <c r="A118" s="1">
        <v>42142</v>
      </c>
      <c r="B118" t="s">
        <v>19</v>
      </c>
      <c r="C118" s="1">
        <v>42139</v>
      </c>
      <c r="D118">
        <v>392</v>
      </c>
      <c r="E118">
        <v>372</v>
      </c>
      <c r="F118">
        <v>370</v>
      </c>
      <c r="G118" t="s">
        <v>23</v>
      </c>
      <c r="H118" t="s">
        <v>24</v>
      </c>
      <c r="I118" s="1">
        <v>42152</v>
      </c>
      <c r="J118">
        <v>3.7</v>
      </c>
      <c r="K118">
        <v>4.2</v>
      </c>
      <c r="L118">
        <v>2.5</v>
      </c>
      <c r="M118">
        <v>2.7</v>
      </c>
      <c r="N118">
        <v>184</v>
      </c>
      <c r="O118">
        <v>172500</v>
      </c>
      <c r="P118" s="2">
        <f t="shared" ref="P118" si="171">IFERROR(J118-J119,0)</f>
        <v>2.6</v>
      </c>
      <c r="Q118" s="2">
        <f t="shared" ref="Q118" si="172">IF(P118=0, 0, IFERROR(M118 - M119, 0))</f>
        <v>1.35</v>
      </c>
      <c r="R118" s="2">
        <f t="shared" ref="R118" si="173">IF(P118=0, 0, IFERROR(J118 - M119, 0))</f>
        <v>2.35</v>
      </c>
    </row>
    <row r="119" spans="1:19" x14ac:dyDescent="0.2">
      <c r="A119" s="1">
        <v>42142</v>
      </c>
      <c r="B119" t="s">
        <v>22</v>
      </c>
      <c r="C119" s="1">
        <v>42143</v>
      </c>
      <c r="D119">
        <v>398</v>
      </c>
      <c r="E119">
        <v>372</v>
      </c>
      <c r="F119">
        <v>370</v>
      </c>
      <c r="G119" t="s">
        <v>23</v>
      </c>
      <c r="H119" t="s">
        <v>24</v>
      </c>
      <c r="I119" s="1">
        <v>42152</v>
      </c>
      <c r="J119">
        <v>1.1000000000000001</v>
      </c>
      <c r="K119">
        <v>1.65</v>
      </c>
      <c r="L119">
        <v>1.05</v>
      </c>
      <c r="M119">
        <v>1.35</v>
      </c>
      <c r="N119">
        <v>134</v>
      </c>
      <c r="O119">
        <v>192500</v>
      </c>
      <c r="S119" s="2">
        <f t="shared" ref="S119" si="174">IF(P119=0, 0, IFERROR(M119 - J121, 0))</f>
        <v>0</v>
      </c>
    </row>
    <row r="120" spans="1:19" x14ac:dyDescent="0.2">
      <c r="O120" t="s">
        <v>27</v>
      </c>
      <c r="P120">
        <f>SUM(P2:P119)</f>
        <v>61.000000000000014</v>
      </c>
      <c r="Q120">
        <f>SUM(Q2:Q119)</f>
        <v>-1.2999999999999914</v>
      </c>
      <c r="R120">
        <f>SUM(R2:R119)</f>
        <v>50.500000000000021</v>
      </c>
      <c r="S120">
        <f>SUM(S2:S119)</f>
        <v>13.150000000000006</v>
      </c>
    </row>
    <row r="121" spans="1:19" x14ac:dyDescent="0.2">
      <c r="P121">
        <f>P120*475</f>
        <v>28975.000000000007</v>
      </c>
      <c r="Q121">
        <f t="shared" ref="Q121:S121" si="175">Q120*475</f>
        <v>-617.49999999999591</v>
      </c>
      <c r="R121">
        <f t="shared" si="175"/>
        <v>23987.500000000011</v>
      </c>
      <c r="S121">
        <f t="shared" si="175"/>
        <v>6246.2500000000027</v>
      </c>
    </row>
  </sheetData>
  <autoFilter ref="A1:S121" xr:uid="{6A0C09D0-CCCB-2641-A01A-54F760A4AD4C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6F61-FB34-8A41-9993-C86A1FF5FBC2}">
  <dimension ref="A1:S121"/>
  <sheetViews>
    <sheetView workbookViewId="0">
      <selection activeCell="R72" sqref="R1:T1048576"/>
    </sheetView>
  </sheetViews>
  <sheetFormatPr baseColWidth="10" defaultColWidth="10.6640625" defaultRowHeight="16" x14ac:dyDescent="0.2"/>
  <cols>
    <col min="2" max="14" width="10.6640625" customWidth="1"/>
    <col min="15" max="15" width="12.6640625" customWidth="1"/>
    <col min="16" max="17" width="10.6640625" customWidth="1"/>
    <col min="19" max="19" width="10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">
        <v>45786</v>
      </c>
      <c r="B2" t="s">
        <v>19</v>
      </c>
      <c r="C2" s="1">
        <v>45785</v>
      </c>
      <c r="D2">
        <v>1148</v>
      </c>
      <c r="E2">
        <v>1205</v>
      </c>
      <c r="F2">
        <v>1210</v>
      </c>
      <c r="G2" t="s">
        <v>20</v>
      </c>
      <c r="H2" t="s">
        <v>21</v>
      </c>
      <c r="I2" s="1">
        <v>45806</v>
      </c>
      <c r="J2">
        <v>16.75</v>
      </c>
      <c r="K2">
        <v>19.100000000000001</v>
      </c>
      <c r="L2">
        <v>14.15</v>
      </c>
      <c r="M2">
        <v>16.5</v>
      </c>
      <c r="N2">
        <v>605</v>
      </c>
      <c r="O2">
        <v>73750</v>
      </c>
      <c r="P2" s="2">
        <f>IFERROR(J2-J3,0)</f>
        <v>-2.25</v>
      </c>
      <c r="Q2" s="2">
        <f>IF(P2=0, 0, IFERROR(M2 - M3, 0))</f>
        <v>-10.7</v>
      </c>
      <c r="R2" s="2">
        <f>IF(P2=0, 0, IFERROR(J2 - M3, 0))</f>
        <v>-10.45</v>
      </c>
      <c r="S2" s="2">
        <f>IF(P2=0, 0, IFERROR(M2 - J3, 0))</f>
        <v>-2.5</v>
      </c>
    </row>
    <row r="3" spans="1:19" x14ac:dyDescent="0.2">
      <c r="A3" s="1">
        <v>45786</v>
      </c>
      <c r="B3" t="s">
        <v>22</v>
      </c>
      <c r="C3" s="1">
        <v>45789</v>
      </c>
      <c r="D3">
        <v>1195.5999999999999</v>
      </c>
      <c r="E3">
        <v>1205</v>
      </c>
      <c r="F3">
        <v>1210</v>
      </c>
      <c r="G3" t="s">
        <v>20</v>
      </c>
      <c r="H3" t="s">
        <v>21</v>
      </c>
      <c r="I3" s="1">
        <v>45806</v>
      </c>
      <c r="J3">
        <v>19</v>
      </c>
      <c r="K3">
        <v>32.5</v>
      </c>
      <c r="L3">
        <v>11.95</v>
      </c>
      <c r="M3">
        <v>27.2</v>
      </c>
      <c r="N3">
        <v>2896</v>
      </c>
      <c r="O3">
        <v>216875</v>
      </c>
    </row>
    <row r="4" spans="1:19" x14ac:dyDescent="0.2">
      <c r="A4" s="1">
        <v>45786</v>
      </c>
      <c r="B4" t="s">
        <v>19</v>
      </c>
      <c r="C4" s="1">
        <v>45785</v>
      </c>
      <c r="D4">
        <v>1148</v>
      </c>
      <c r="E4">
        <v>1091</v>
      </c>
      <c r="F4">
        <v>1090</v>
      </c>
      <c r="G4" t="s">
        <v>23</v>
      </c>
      <c r="H4" t="s">
        <v>24</v>
      </c>
      <c r="I4" s="1">
        <v>45806</v>
      </c>
      <c r="J4">
        <v>19.45</v>
      </c>
      <c r="K4">
        <v>21.25</v>
      </c>
      <c r="L4">
        <v>14.5</v>
      </c>
      <c r="M4">
        <v>20.350000000000001</v>
      </c>
      <c r="N4">
        <v>269</v>
      </c>
      <c r="O4">
        <v>58125</v>
      </c>
      <c r="P4" s="2">
        <f t="shared" ref="P4" si="0">IFERROR(J4-J5,0)</f>
        <v>0.44999999999999929</v>
      </c>
      <c r="Q4" s="2">
        <f t="shared" ref="Q4" si="1">IF(P4=0, 0, IFERROR(M4 - M5, 0))</f>
        <v>12.850000000000001</v>
      </c>
      <c r="R4" s="2">
        <f t="shared" ref="R4" si="2">IF(P4=0, 0, IFERROR(J4 - M5, 0))</f>
        <v>11.95</v>
      </c>
      <c r="S4" s="2">
        <f>IF(P4=0, 0, IFERROR(M4 - J5, 0))</f>
        <v>1.3500000000000014</v>
      </c>
    </row>
    <row r="5" spans="1:19" x14ac:dyDescent="0.2">
      <c r="A5" s="1">
        <v>45786</v>
      </c>
      <c r="B5" t="s">
        <v>22</v>
      </c>
      <c r="C5" s="1">
        <v>45789</v>
      </c>
      <c r="D5">
        <v>1195.5999999999999</v>
      </c>
      <c r="E5">
        <v>1091</v>
      </c>
      <c r="F5">
        <v>1090</v>
      </c>
      <c r="G5" t="s">
        <v>23</v>
      </c>
      <c r="H5" t="s">
        <v>24</v>
      </c>
      <c r="I5" s="1">
        <v>45806</v>
      </c>
      <c r="J5">
        <v>19</v>
      </c>
      <c r="K5">
        <v>19</v>
      </c>
      <c r="L5">
        <v>5</v>
      </c>
      <c r="M5">
        <v>7.5</v>
      </c>
      <c r="N5">
        <v>843</v>
      </c>
      <c r="O5">
        <v>73750</v>
      </c>
    </row>
    <row r="6" spans="1:19" x14ac:dyDescent="0.2">
      <c r="A6" s="1">
        <v>45681</v>
      </c>
      <c r="B6" t="s">
        <v>19</v>
      </c>
      <c r="C6" s="1">
        <v>45680</v>
      </c>
      <c r="D6">
        <v>1289.4000000000001</v>
      </c>
      <c r="E6">
        <v>1354</v>
      </c>
      <c r="F6">
        <v>1360</v>
      </c>
      <c r="G6" t="s">
        <v>20</v>
      </c>
      <c r="H6" t="s">
        <v>21</v>
      </c>
      <c r="I6" s="1">
        <v>45715</v>
      </c>
      <c r="J6" t="s">
        <v>25</v>
      </c>
      <c r="K6" t="s">
        <v>25</v>
      </c>
      <c r="L6" t="s">
        <v>25</v>
      </c>
      <c r="M6">
        <v>13.6</v>
      </c>
      <c r="N6" t="s">
        <v>25</v>
      </c>
      <c r="O6" t="s">
        <v>25</v>
      </c>
      <c r="P6" s="2">
        <f t="shared" ref="P6" si="3">IFERROR(J6-J7,0)</f>
        <v>0</v>
      </c>
      <c r="Q6" s="2">
        <f t="shared" ref="Q6" si="4">IF(P6=0, 0, IFERROR(M6 - M7, 0))</f>
        <v>0</v>
      </c>
      <c r="R6" s="2">
        <f t="shared" ref="R6" si="5">IF(P6=0, 0, IFERROR(J6 - M7, 0))</f>
        <v>0</v>
      </c>
      <c r="S6" s="2">
        <f>IF(P6=0, 0, IFERROR(M6 - J7, 0))</f>
        <v>0</v>
      </c>
    </row>
    <row r="7" spans="1:19" x14ac:dyDescent="0.2">
      <c r="A7" s="1">
        <v>45681</v>
      </c>
      <c r="B7" t="s">
        <v>22</v>
      </c>
      <c r="C7" s="1">
        <v>45684</v>
      </c>
      <c r="D7">
        <v>1197.6500000000001</v>
      </c>
      <c r="E7">
        <v>1354</v>
      </c>
      <c r="F7">
        <v>1360</v>
      </c>
      <c r="G7" t="s">
        <v>20</v>
      </c>
      <c r="H7" t="s">
        <v>21</v>
      </c>
      <c r="I7" s="1">
        <v>45715</v>
      </c>
      <c r="J7" t="s">
        <v>25</v>
      </c>
      <c r="K7" t="s">
        <v>25</v>
      </c>
      <c r="L7" t="s">
        <v>25</v>
      </c>
      <c r="M7">
        <v>13.6</v>
      </c>
      <c r="N7" t="s">
        <v>25</v>
      </c>
      <c r="O7" t="s">
        <v>25</v>
      </c>
    </row>
    <row r="8" spans="1:19" x14ac:dyDescent="0.2">
      <c r="A8" s="1">
        <v>45681</v>
      </c>
      <c r="B8" t="s">
        <v>19</v>
      </c>
      <c r="C8" s="1">
        <v>45680</v>
      </c>
      <c r="D8">
        <v>1289.4000000000001</v>
      </c>
      <c r="E8">
        <v>1225</v>
      </c>
      <c r="F8">
        <v>1230</v>
      </c>
      <c r="G8" t="s">
        <v>23</v>
      </c>
      <c r="H8" t="s">
        <v>24</v>
      </c>
      <c r="I8" s="1">
        <v>45715</v>
      </c>
      <c r="J8" t="s">
        <v>25</v>
      </c>
      <c r="K8" t="s">
        <v>25</v>
      </c>
      <c r="L8" t="s">
        <v>25</v>
      </c>
      <c r="M8">
        <v>9.15</v>
      </c>
      <c r="N8" t="s">
        <v>25</v>
      </c>
      <c r="O8" t="s">
        <v>25</v>
      </c>
      <c r="P8" s="2">
        <f t="shared" ref="P8" si="6">IFERROR(J8-J9,0)</f>
        <v>0</v>
      </c>
      <c r="Q8" s="2">
        <f t="shared" ref="Q8" si="7">IF(P8=0, 0, IFERROR(M8 - M9, 0))</f>
        <v>0</v>
      </c>
      <c r="R8" s="2">
        <f t="shared" ref="R8" si="8">IF(P8=0, 0, IFERROR(J8 - M9, 0))</f>
        <v>0</v>
      </c>
      <c r="S8" s="2">
        <f>IF(P8=0, 0, IFERROR(M8 - J9, 0))</f>
        <v>0</v>
      </c>
    </row>
    <row r="9" spans="1:19" x14ac:dyDescent="0.2">
      <c r="A9" s="1">
        <v>45681</v>
      </c>
      <c r="B9" t="s">
        <v>22</v>
      </c>
      <c r="C9" s="1">
        <v>45684</v>
      </c>
      <c r="D9">
        <v>1197.6500000000001</v>
      </c>
      <c r="E9">
        <v>1225</v>
      </c>
      <c r="F9">
        <v>1230</v>
      </c>
      <c r="G9" t="s">
        <v>23</v>
      </c>
      <c r="H9" t="s">
        <v>24</v>
      </c>
      <c r="I9" s="1">
        <v>45715</v>
      </c>
      <c r="J9">
        <v>38.5</v>
      </c>
      <c r="K9">
        <v>60.9</v>
      </c>
      <c r="L9">
        <v>36.4</v>
      </c>
      <c r="M9">
        <v>58.95</v>
      </c>
      <c r="N9">
        <v>84</v>
      </c>
      <c r="O9">
        <v>38125</v>
      </c>
    </row>
    <row r="10" spans="1:19" x14ac:dyDescent="0.2">
      <c r="A10" s="1">
        <v>45601</v>
      </c>
      <c r="B10" t="s">
        <v>19</v>
      </c>
      <c r="C10" s="1">
        <v>45600</v>
      </c>
      <c r="D10">
        <v>1268.3</v>
      </c>
      <c r="E10">
        <v>1332</v>
      </c>
      <c r="F10">
        <v>1340</v>
      </c>
      <c r="G10" t="s">
        <v>20</v>
      </c>
      <c r="H10" t="s">
        <v>21</v>
      </c>
      <c r="I10" s="1">
        <v>45624</v>
      </c>
      <c r="J10">
        <v>16.100000000000001</v>
      </c>
      <c r="K10">
        <v>20.7</v>
      </c>
      <c r="L10">
        <v>14.8</v>
      </c>
      <c r="M10">
        <v>15.65</v>
      </c>
      <c r="N10">
        <v>481</v>
      </c>
      <c r="O10">
        <v>244375</v>
      </c>
      <c r="P10" s="2">
        <f t="shared" ref="P10" si="9">IFERROR(J10-J11,0)</f>
        <v>6.6500000000000021</v>
      </c>
      <c r="Q10" s="2">
        <f t="shared" ref="Q10" si="10">IF(P10=0, 0, IFERROR(M10 - M11, 0))</f>
        <v>5.25</v>
      </c>
      <c r="R10" s="2">
        <f t="shared" ref="R10" si="11">IF(P10=0, 0, IFERROR(J10 - M11, 0))</f>
        <v>5.7000000000000011</v>
      </c>
      <c r="S10" s="2">
        <f>IF(P10=0, 0, IFERROR(M10 - J11, 0))</f>
        <v>6.2000000000000011</v>
      </c>
    </row>
    <row r="11" spans="1:19" x14ac:dyDescent="0.2">
      <c r="A11" s="1">
        <v>45601</v>
      </c>
      <c r="B11" t="s">
        <v>22</v>
      </c>
      <c r="C11" s="1">
        <v>45602</v>
      </c>
      <c r="D11">
        <v>1302.0999999999999</v>
      </c>
      <c r="E11">
        <v>1332</v>
      </c>
      <c r="F11">
        <v>1340</v>
      </c>
      <c r="G11" t="s">
        <v>20</v>
      </c>
      <c r="H11" t="s">
        <v>21</v>
      </c>
      <c r="I11" s="1">
        <v>45624</v>
      </c>
      <c r="J11">
        <v>9.4499999999999993</v>
      </c>
      <c r="K11">
        <v>18.399999999999999</v>
      </c>
      <c r="L11">
        <v>7</v>
      </c>
      <c r="M11">
        <v>10.4</v>
      </c>
      <c r="N11">
        <v>3085</v>
      </c>
      <c r="O11">
        <v>310000</v>
      </c>
    </row>
    <row r="12" spans="1:19" x14ac:dyDescent="0.2">
      <c r="A12" s="1">
        <v>45601</v>
      </c>
      <c r="B12" t="s">
        <v>19</v>
      </c>
      <c r="C12" s="1">
        <v>45600</v>
      </c>
      <c r="D12">
        <v>1268.3</v>
      </c>
      <c r="E12">
        <v>1205</v>
      </c>
      <c r="F12">
        <v>1200</v>
      </c>
      <c r="G12" t="s">
        <v>23</v>
      </c>
      <c r="H12" t="s">
        <v>24</v>
      </c>
      <c r="I12" s="1">
        <v>45624</v>
      </c>
      <c r="J12">
        <v>20.25</v>
      </c>
      <c r="K12">
        <v>21.9</v>
      </c>
      <c r="L12">
        <v>16</v>
      </c>
      <c r="M12">
        <v>17</v>
      </c>
      <c r="N12">
        <v>1438</v>
      </c>
      <c r="O12">
        <v>538125</v>
      </c>
      <c r="P12" s="2">
        <f t="shared" ref="P12" si="12">IFERROR(J12-J13,0)</f>
        <v>6.8000000000000007</v>
      </c>
      <c r="Q12" s="2">
        <f t="shared" ref="Q12" si="13">IF(P12=0, 0, IFERROR(M12 - M13, 0))</f>
        <v>13.1</v>
      </c>
      <c r="R12" s="2">
        <f t="shared" ref="R12" si="14">IF(P12=0, 0, IFERROR(J12 - M13, 0))</f>
        <v>16.350000000000001</v>
      </c>
      <c r="S12" s="2">
        <f>IF(P12=0, 0, IFERROR(M12 - J13, 0))</f>
        <v>3.5500000000000007</v>
      </c>
    </row>
    <row r="13" spans="1:19" x14ac:dyDescent="0.2">
      <c r="A13" s="1">
        <v>45601</v>
      </c>
      <c r="B13" t="s">
        <v>22</v>
      </c>
      <c r="C13" s="1">
        <v>45602</v>
      </c>
      <c r="D13">
        <v>1302.0999999999999</v>
      </c>
      <c r="E13">
        <v>1205</v>
      </c>
      <c r="F13">
        <v>1200</v>
      </c>
      <c r="G13" t="s">
        <v>23</v>
      </c>
      <c r="H13" t="s">
        <v>24</v>
      </c>
      <c r="I13" s="1">
        <v>45624</v>
      </c>
      <c r="J13">
        <v>13.45</v>
      </c>
      <c r="K13">
        <v>16.75</v>
      </c>
      <c r="L13">
        <v>3.4</v>
      </c>
      <c r="M13">
        <v>3.9</v>
      </c>
      <c r="N13">
        <v>2498</v>
      </c>
      <c r="O13">
        <v>533125</v>
      </c>
    </row>
    <row r="14" spans="1:19" x14ac:dyDescent="0.2">
      <c r="A14" s="1">
        <v>45503</v>
      </c>
      <c r="B14" t="s">
        <v>19</v>
      </c>
      <c r="C14" s="1">
        <v>45502</v>
      </c>
      <c r="D14">
        <v>6840.05</v>
      </c>
      <c r="E14">
        <v>7182</v>
      </c>
      <c r="F14">
        <v>7200</v>
      </c>
      <c r="G14" t="s">
        <v>20</v>
      </c>
      <c r="H14" t="s">
        <v>21</v>
      </c>
      <c r="I14" s="1">
        <v>45533</v>
      </c>
      <c r="J14">
        <v>103.1</v>
      </c>
      <c r="K14">
        <v>103.1</v>
      </c>
      <c r="L14">
        <v>40</v>
      </c>
      <c r="M14">
        <v>53.9</v>
      </c>
      <c r="N14">
        <v>2349</v>
      </c>
      <c r="O14">
        <v>71500</v>
      </c>
      <c r="P14" s="2">
        <f t="shared" ref="P14" si="15">IFERROR(J14-J15,0)</f>
        <v>63.099999999999994</v>
      </c>
      <c r="Q14" s="2">
        <f t="shared" ref="Q14" si="16">IF(P14=0, 0, IFERROR(M14 - M15, 0))</f>
        <v>10.299999999999997</v>
      </c>
      <c r="R14" s="2">
        <f t="shared" ref="R14" si="17">IF(P14=0, 0, IFERROR(J14 - M15, 0))</f>
        <v>59.499999999999993</v>
      </c>
      <c r="S14" s="2">
        <f>IF(P14=0, 0, IFERROR(M14 - J15, 0))</f>
        <v>13.899999999999999</v>
      </c>
    </row>
    <row r="15" spans="1:19" x14ac:dyDescent="0.2">
      <c r="A15" s="1">
        <v>45503</v>
      </c>
      <c r="B15" t="s">
        <v>22</v>
      </c>
      <c r="C15" s="1">
        <v>45504</v>
      </c>
      <c r="D15">
        <v>6750.5</v>
      </c>
      <c r="E15">
        <v>7182</v>
      </c>
      <c r="F15">
        <v>7200</v>
      </c>
      <c r="G15" t="s">
        <v>20</v>
      </c>
      <c r="H15" t="s">
        <v>21</v>
      </c>
      <c r="I15" s="1">
        <v>45533</v>
      </c>
      <c r="J15">
        <v>40</v>
      </c>
      <c r="K15">
        <v>52</v>
      </c>
      <c r="L15">
        <v>38.65</v>
      </c>
      <c r="M15">
        <v>43.6</v>
      </c>
      <c r="N15">
        <v>826</v>
      </c>
      <c r="O15">
        <v>73250</v>
      </c>
    </row>
    <row r="16" spans="1:19" x14ac:dyDescent="0.2">
      <c r="A16" s="1">
        <v>45503</v>
      </c>
      <c r="B16" t="s">
        <v>19</v>
      </c>
      <c r="C16" s="1">
        <v>45502</v>
      </c>
      <c r="D16">
        <v>6840.05</v>
      </c>
      <c r="E16">
        <v>6498</v>
      </c>
      <c r="F16">
        <v>6500</v>
      </c>
      <c r="G16" t="s">
        <v>23</v>
      </c>
      <c r="H16" t="s">
        <v>24</v>
      </c>
      <c r="I16" s="1">
        <v>45533</v>
      </c>
      <c r="J16">
        <v>47.7</v>
      </c>
      <c r="K16">
        <v>79.95</v>
      </c>
      <c r="L16">
        <v>33.35</v>
      </c>
      <c r="M16">
        <v>37.1</v>
      </c>
      <c r="N16">
        <v>3103</v>
      </c>
      <c r="O16">
        <v>258625</v>
      </c>
      <c r="P16" s="2">
        <f t="shared" ref="P16" si="18">IFERROR(J16-J17,0)</f>
        <v>1.8000000000000043</v>
      </c>
      <c r="Q16" s="2">
        <f t="shared" ref="Q16" si="19">IF(P16=0, 0, IFERROR(M16 - M17, 0))</f>
        <v>-17.75</v>
      </c>
      <c r="R16" s="2">
        <f t="shared" ref="R16" si="20">IF(P16=0, 0, IFERROR(J16 - M17, 0))</f>
        <v>-7.1499999999999986</v>
      </c>
      <c r="S16" s="2">
        <f>IF(P16=0, 0, IFERROR(M16 - J17, 0))</f>
        <v>-8.7999999999999972</v>
      </c>
    </row>
    <row r="17" spans="1:19" x14ac:dyDescent="0.2">
      <c r="A17" s="1">
        <v>45503</v>
      </c>
      <c r="B17" t="s">
        <v>22</v>
      </c>
      <c r="C17" s="1">
        <v>45504</v>
      </c>
      <c r="D17">
        <v>6750.5</v>
      </c>
      <c r="E17">
        <v>6498</v>
      </c>
      <c r="F17">
        <v>6500</v>
      </c>
      <c r="G17" t="s">
        <v>23</v>
      </c>
      <c r="H17" t="s">
        <v>24</v>
      </c>
      <c r="I17" s="1">
        <v>45533</v>
      </c>
      <c r="J17">
        <v>45.9</v>
      </c>
      <c r="K17">
        <v>59.6</v>
      </c>
      <c r="L17">
        <v>33.75</v>
      </c>
      <c r="M17">
        <v>54.85</v>
      </c>
      <c r="N17">
        <v>849</v>
      </c>
      <c r="O17">
        <v>258625</v>
      </c>
    </row>
    <row r="18" spans="1:19" x14ac:dyDescent="0.2">
      <c r="A18" s="1">
        <v>45321</v>
      </c>
      <c r="B18" t="s">
        <v>19</v>
      </c>
      <c r="C18" s="1">
        <v>45316</v>
      </c>
      <c r="D18">
        <v>5855.5</v>
      </c>
      <c r="E18">
        <v>6148</v>
      </c>
      <c r="F18">
        <v>6150</v>
      </c>
      <c r="G18" t="s">
        <v>20</v>
      </c>
      <c r="H18" t="s">
        <v>21</v>
      </c>
      <c r="I18" s="1">
        <v>45351</v>
      </c>
      <c r="J18" t="s">
        <v>25</v>
      </c>
      <c r="K18" t="s">
        <v>25</v>
      </c>
      <c r="L18" t="s">
        <v>25</v>
      </c>
      <c r="M18">
        <v>176.65</v>
      </c>
      <c r="N18" t="s">
        <v>25</v>
      </c>
      <c r="O18" t="s">
        <v>25</v>
      </c>
      <c r="P18" s="2">
        <f t="shared" ref="P18" si="21">IFERROR(J18-J19,0)</f>
        <v>0</v>
      </c>
      <c r="Q18" s="2">
        <f t="shared" ref="Q18" si="22">IF(P18=0, 0, IFERROR(M18 - M19, 0))</f>
        <v>0</v>
      </c>
      <c r="R18" s="2">
        <f t="shared" ref="R18" si="23">IF(P18=0, 0, IFERROR(J18 - M19, 0))</f>
        <v>0</v>
      </c>
      <c r="S18" s="2">
        <f>IF(P18=0, 0, IFERROR(M18 - J19, 0))</f>
        <v>0</v>
      </c>
    </row>
    <row r="19" spans="1:19" x14ac:dyDescent="0.2">
      <c r="A19" s="1">
        <v>45321</v>
      </c>
      <c r="B19" t="s">
        <v>22</v>
      </c>
      <c r="C19" s="1">
        <v>45322</v>
      </c>
      <c r="D19">
        <v>6121.15</v>
      </c>
      <c r="E19">
        <v>6148</v>
      </c>
      <c r="F19">
        <v>6150</v>
      </c>
      <c r="G19" t="s">
        <v>20</v>
      </c>
      <c r="H19" t="s">
        <v>21</v>
      </c>
      <c r="I19" s="1">
        <v>45351</v>
      </c>
      <c r="J19">
        <v>152</v>
      </c>
      <c r="K19">
        <v>191.95</v>
      </c>
      <c r="L19">
        <v>143.80000000000001</v>
      </c>
      <c r="M19">
        <v>173.55</v>
      </c>
      <c r="N19">
        <v>830</v>
      </c>
      <c r="O19">
        <v>15250</v>
      </c>
    </row>
    <row r="20" spans="1:19" x14ac:dyDescent="0.2">
      <c r="A20" s="1">
        <v>45321</v>
      </c>
      <c r="B20" t="s">
        <v>19</v>
      </c>
      <c r="C20" s="1">
        <v>45316</v>
      </c>
      <c r="D20">
        <v>5855.5</v>
      </c>
      <c r="E20">
        <v>5563</v>
      </c>
      <c r="F20">
        <v>5550</v>
      </c>
      <c r="G20" t="s">
        <v>23</v>
      </c>
      <c r="H20" t="s">
        <v>24</v>
      </c>
      <c r="I20" s="1">
        <v>45351</v>
      </c>
      <c r="J20" t="s">
        <v>25</v>
      </c>
      <c r="K20" t="s">
        <v>25</v>
      </c>
      <c r="L20" t="s">
        <v>25</v>
      </c>
      <c r="M20">
        <v>105</v>
      </c>
      <c r="N20" t="s">
        <v>25</v>
      </c>
      <c r="O20">
        <v>2625</v>
      </c>
      <c r="P20" s="2">
        <f t="shared" ref="P20" si="24">IFERROR(J20-J21,0)</f>
        <v>0</v>
      </c>
      <c r="Q20" s="2">
        <f t="shared" ref="Q20" si="25">IF(P20=0, 0, IFERROR(M20 - M21, 0))</f>
        <v>0</v>
      </c>
      <c r="R20" s="2">
        <f t="shared" ref="R20" si="26">IF(P20=0, 0, IFERROR(J20 - M21, 0))</f>
        <v>0</v>
      </c>
      <c r="S20" s="2">
        <f>IF(P20=0, 0, IFERROR(M20 - J21, 0))</f>
        <v>0</v>
      </c>
    </row>
    <row r="21" spans="1:19" x14ac:dyDescent="0.2">
      <c r="A21" s="1">
        <v>45321</v>
      </c>
      <c r="B21" t="s">
        <v>22</v>
      </c>
      <c r="C21" s="1">
        <v>45322</v>
      </c>
      <c r="D21">
        <v>6121.15</v>
      </c>
      <c r="E21">
        <v>5563</v>
      </c>
      <c r="F21">
        <v>5550</v>
      </c>
      <c r="G21" t="s">
        <v>23</v>
      </c>
      <c r="H21" t="s">
        <v>24</v>
      </c>
      <c r="I21" s="1">
        <v>45351</v>
      </c>
      <c r="J21">
        <v>51.9</v>
      </c>
      <c r="K21">
        <v>68.25</v>
      </c>
      <c r="L21">
        <v>19.100000000000001</v>
      </c>
      <c r="M21">
        <v>19.600000000000001</v>
      </c>
      <c r="N21">
        <v>321</v>
      </c>
      <c r="O21">
        <v>12375</v>
      </c>
    </row>
    <row r="22" spans="1:19" x14ac:dyDescent="0.2">
      <c r="A22" s="1">
        <v>45226</v>
      </c>
      <c r="B22" t="s">
        <v>19</v>
      </c>
      <c r="C22" s="1">
        <v>45225</v>
      </c>
      <c r="D22">
        <v>5421.95</v>
      </c>
      <c r="E22">
        <v>5693</v>
      </c>
      <c r="F22">
        <v>5700</v>
      </c>
      <c r="G22" t="s">
        <v>20</v>
      </c>
      <c r="H22" t="s">
        <v>21</v>
      </c>
      <c r="I22" s="1">
        <v>45260</v>
      </c>
      <c r="J22">
        <v>96.15</v>
      </c>
      <c r="K22">
        <v>96.3</v>
      </c>
      <c r="L22">
        <v>63.35</v>
      </c>
      <c r="M22">
        <v>76.05</v>
      </c>
      <c r="N22">
        <v>651</v>
      </c>
      <c r="O22">
        <v>52875</v>
      </c>
      <c r="P22" s="2">
        <f t="shared" ref="P22" si="27">IFERROR(J22-J23,0)</f>
        <v>51.050000000000004</v>
      </c>
      <c r="Q22" s="2">
        <f t="shared" ref="Q22" si="28">IF(P22=0, 0, IFERROR(M22 - M23, 0))</f>
        <v>42.75</v>
      </c>
      <c r="R22" s="2">
        <f t="shared" ref="R22" si="29">IF(P22=0, 0, IFERROR(J22 - M23, 0))</f>
        <v>62.850000000000009</v>
      </c>
      <c r="S22" s="2">
        <f>IF(P22=0, 0, IFERROR(M22 - J23, 0))</f>
        <v>30.949999999999996</v>
      </c>
    </row>
    <row r="23" spans="1:19" x14ac:dyDescent="0.2">
      <c r="A23" s="1">
        <v>45226</v>
      </c>
      <c r="B23" t="s">
        <v>22</v>
      </c>
      <c r="C23" s="1">
        <v>45229</v>
      </c>
      <c r="D23">
        <v>5345.35</v>
      </c>
      <c r="E23">
        <v>5693</v>
      </c>
      <c r="F23">
        <v>5700</v>
      </c>
      <c r="G23" t="s">
        <v>20</v>
      </c>
      <c r="H23" t="s">
        <v>21</v>
      </c>
      <c r="I23" s="1">
        <v>45260</v>
      </c>
      <c r="J23">
        <v>45.1</v>
      </c>
      <c r="K23">
        <v>46.05</v>
      </c>
      <c r="L23">
        <v>20.2</v>
      </c>
      <c r="M23">
        <v>33.299999999999997</v>
      </c>
      <c r="N23">
        <v>2137</v>
      </c>
      <c r="O23">
        <v>93750</v>
      </c>
    </row>
    <row r="24" spans="1:19" x14ac:dyDescent="0.2">
      <c r="A24" s="1">
        <v>45226</v>
      </c>
      <c r="B24" t="s">
        <v>19</v>
      </c>
      <c r="C24" s="1">
        <v>45225</v>
      </c>
      <c r="D24">
        <v>5421.95</v>
      </c>
      <c r="E24">
        <v>5151</v>
      </c>
      <c r="F24">
        <v>5150</v>
      </c>
      <c r="G24" t="s">
        <v>23</v>
      </c>
      <c r="H24" t="s">
        <v>24</v>
      </c>
      <c r="I24" s="1">
        <v>45260</v>
      </c>
      <c r="J24" t="s">
        <v>25</v>
      </c>
      <c r="K24" t="s">
        <v>25</v>
      </c>
      <c r="L24" t="s">
        <v>25</v>
      </c>
      <c r="M24">
        <v>77.45</v>
      </c>
      <c r="N24" t="s">
        <v>25</v>
      </c>
      <c r="O24" t="s">
        <v>25</v>
      </c>
      <c r="P24" s="2">
        <f t="shared" ref="P24" si="30">IFERROR(J24-J25,0)</f>
        <v>0</v>
      </c>
      <c r="Q24" s="2">
        <f t="shared" ref="Q24" si="31">IF(P24=0, 0, IFERROR(M24 - M25, 0))</f>
        <v>0</v>
      </c>
      <c r="R24" s="2">
        <f t="shared" ref="R24" si="32">IF(P24=0, 0, IFERROR(J24 - M25, 0))</f>
        <v>0</v>
      </c>
      <c r="S24" s="2">
        <f>IF(P24=0, 0, IFERROR(M24 - J25, 0))</f>
        <v>0</v>
      </c>
    </row>
    <row r="25" spans="1:19" x14ac:dyDescent="0.2">
      <c r="A25" s="1">
        <v>45226</v>
      </c>
      <c r="B25" t="s">
        <v>22</v>
      </c>
      <c r="C25" s="1">
        <v>45229</v>
      </c>
      <c r="D25">
        <v>5345.35</v>
      </c>
      <c r="E25">
        <v>5151</v>
      </c>
      <c r="F25">
        <v>5150</v>
      </c>
      <c r="G25" t="s">
        <v>23</v>
      </c>
      <c r="H25" t="s">
        <v>24</v>
      </c>
      <c r="I25" s="1">
        <v>45260</v>
      </c>
      <c r="J25" t="s">
        <v>25</v>
      </c>
      <c r="K25" t="s">
        <v>25</v>
      </c>
      <c r="L25" t="s">
        <v>25</v>
      </c>
      <c r="M25">
        <v>77.45</v>
      </c>
      <c r="N25" t="s">
        <v>25</v>
      </c>
      <c r="O25" t="s">
        <v>25</v>
      </c>
    </row>
    <row r="26" spans="1:19" x14ac:dyDescent="0.2">
      <c r="A26" s="1">
        <v>45133</v>
      </c>
      <c r="B26" t="s">
        <v>19</v>
      </c>
      <c r="C26" s="1">
        <v>45132</v>
      </c>
      <c r="D26">
        <v>5425.4</v>
      </c>
      <c r="E26">
        <v>5697</v>
      </c>
      <c r="F26">
        <v>5700</v>
      </c>
      <c r="G26" t="s">
        <v>20</v>
      </c>
      <c r="H26" t="s">
        <v>21</v>
      </c>
      <c r="I26" s="1">
        <v>45169</v>
      </c>
      <c r="J26">
        <v>113.9</v>
      </c>
      <c r="K26">
        <v>124</v>
      </c>
      <c r="L26">
        <v>94.65</v>
      </c>
      <c r="M26">
        <v>103</v>
      </c>
      <c r="N26">
        <v>264</v>
      </c>
      <c r="O26">
        <v>12375</v>
      </c>
      <c r="P26" s="2">
        <f t="shared" ref="P26" si="33">IFERROR(J26-J27,0)</f>
        <v>0.5</v>
      </c>
      <c r="Q26" s="2">
        <f t="shared" ref="Q26" si="34">IF(P26=0, 0, IFERROR(M26 - M27, 0))</f>
        <v>-0.20000000000000284</v>
      </c>
      <c r="R26" s="2">
        <f t="shared" ref="R26" si="35">IF(P26=0, 0, IFERROR(J26 - M27, 0))</f>
        <v>10.700000000000003</v>
      </c>
      <c r="S26" s="2">
        <f>IF(P26=0, 0, IFERROR(M26 - J27, 0))</f>
        <v>-10.400000000000006</v>
      </c>
    </row>
    <row r="27" spans="1:19" x14ac:dyDescent="0.2">
      <c r="A27" s="1">
        <v>45133</v>
      </c>
      <c r="B27" t="s">
        <v>22</v>
      </c>
      <c r="C27" s="1">
        <v>45134</v>
      </c>
      <c r="D27">
        <v>5507</v>
      </c>
      <c r="E27">
        <v>5697</v>
      </c>
      <c r="F27">
        <v>5700</v>
      </c>
      <c r="G27" t="s">
        <v>20</v>
      </c>
      <c r="H27" t="s">
        <v>21</v>
      </c>
      <c r="I27" s="1">
        <v>45169</v>
      </c>
      <c r="J27">
        <v>113.4</v>
      </c>
      <c r="K27">
        <v>145</v>
      </c>
      <c r="L27">
        <v>80.25</v>
      </c>
      <c r="M27">
        <v>103.2</v>
      </c>
      <c r="N27">
        <v>4829</v>
      </c>
      <c r="O27">
        <v>69625</v>
      </c>
    </row>
    <row r="28" spans="1:19" x14ac:dyDescent="0.2">
      <c r="A28" s="1">
        <v>45133</v>
      </c>
      <c r="B28" t="s">
        <v>19</v>
      </c>
      <c r="C28" s="1">
        <v>45132</v>
      </c>
      <c r="D28">
        <v>5425.4</v>
      </c>
      <c r="E28">
        <v>5154</v>
      </c>
      <c r="F28">
        <v>5150</v>
      </c>
      <c r="G28" t="s">
        <v>23</v>
      </c>
      <c r="H28" t="s">
        <v>24</v>
      </c>
      <c r="I28" s="1">
        <v>45169</v>
      </c>
      <c r="J28">
        <v>73</v>
      </c>
      <c r="K28">
        <v>74</v>
      </c>
      <c r="L28">
        <v>62</v>
      </c>
      <c r="M28">
        <v>67.5</v>
      </c>
      <c r="N28">
        <v>22</v>
      </c>
      <c r="O28">
        <v>2000</v>
      </c>
      <c r="P28" s="2">
        <f t="shared" ref="P28" si="36">IFERROR(J28-J29,0)</f>
        <v>23</v>
      </c>
      <c r="Q28" s="2">
        <f t="shared" ref="Q28" si="37">IF(P28=0, 0, IFERROR(M28 - M29, 0))</f>
        <v>28.9</v>
      </c>
      <c r="R28" s="2">
        <f t="shared" ref="R28" si="38">IF(P28=0, 0, IFERROR(J28 - M29, 0))</f>
        <v>34.4</v>
      </c>
      <c r="S28" s="2">
        <f>IF(P28=0, 0, IFERROR(M28 - J29, 0))</f>
        <v>17.5</v>
      </c>
    </row>
    <row r="29" spans="1:19" x14ac:dyDescent="0.2">
      <c r="A29" s="1">
        <v>45133</v>
      </c>
      <c r="B29" t="s">
        <v>22</v>
      </c>
      <c r="C29" s="1">
        <v>45134</v>
      </c>
      <c r="D29">
        <v>5507</v>
      </c>
      <c r="E29">
        <v>5154</v>
      </c>
      <c r="F29">
        <v>5150</v>
      </c>
      <c r="G29" t="s">
        <v>23</v>
      </c>
      <c r="H29" t="s">
        <v>24</v>
      </c>
      <c r="I29" s="1">
        <v>45169</v>
      </c>
      <c r="J29">
        <v>50</v>
      </c>
      <c r="K29">
        <v>52.9</v>
      </c>
      <c r="L29">
        <v>29</v>
      </c>
      <c r="M29">
        <v>38.6</v>
      </c>
      <c r="N29">
        <v>430</v>
      </c>
      <c r="O29">
        <v>15250</v>
      </c>
    </row>
    <row r="30" spans="1:19" x14ac:dyDescent="0.2">
      <c r="A30" s="1">
        <v>45056</v>
      </c>
      <c r="B30" t="s">
        <v>19</v>
      </c>
      <c r="C30" s="1">
        <v>45055</v>
      </c>
      <c r="D30">
        <v>4933.25</v>
      </c>
      <c r="E30">
        <v>5180</v>
      </c>
      <c r="F30">
        <v>5200</v>
      </c>
      <c r="G30" t="s">
        <v>20</v>
      </c>
      <c r="H30" t="s">
        <v>21</v>
      </c>
      <c r="I30" s="1">
        <v>45071</v>
      </c>
      <c r="J30">
        <v>24</v>
      </c>
      <c r="K30">
        <v>32.950000000000003</v>
      </c>
      <c r="L30">
        <v>21.5</v>
      </c>
      <c r="M30">
        <v>31.35</v>
      </c>
      <c r="N30">
        <v>1167</v>
      </c>
      <c r="O30">
        <v>64125</v>
      </c>
      <c r="P30" s="2">
        <f t="shared" ref="P30" si="39">IFERROR(J30-J31,0)</f>
        <v>14.1</v>
      </c>
      <c r="Q30" s="2">
        <f t="shared" ref="Q30" si="40">IF(P30=0, 0, IFERROR(M30 - M31, 0))</f>
        <v>27</v>
      </c>
      <c r="R30" s="2">
        <f t="shared" ref="R30" si="41">IF(P30=0, 0, IFERROR(J30 - M31, 0))</f>
        <v>19.649999999999999</v>
      </c>
      <c r="S30" s="2">
        <f>IF(P30=0, 0, IFERROR(M30 - J31, 0))</f>
        <v>21.450000000000003</v>
      </c>
    </row>
    <row r="31" spans="1:19" x14ac:dyDescent="0.2">
      <c r="A31" s="1">
        <v>45056</v>
      </c>
      <c r="B31" t="s">
        <v>22</v>
      </c>
      <c r="C31" s="1">
        <v>45057</v>
      </c>
      <c r="D31">
        <v>4532</v>
      </c>
      <c r="E31">
        <v>5180</v>
      </c>
      <c r="F31">
        <v>5200</v>
      </c>
      <c r="G31" t="s">
        <v>20</v>
      </c>
      <c r="H31" t="s">
        <v>21</v>
      </c>
      <c r="I31" s="1">
        <v>45071</v>
      </c>
      <c r="J31">
        <v>9.9</v>
      </c>
      <c r="K31">
        <v>10</v>
      </c>
      <c r="L31">
        <v>3.75</v>
      </c>
      <c r="M31">
        <v>4.3499999999999996</v>
      </c>
      <c r="N31">
        <v>4679</v>
      </c>
      <c r="O31">
        <v>181625</v>
      </c>
    </row>
    <row r="32" spans="1:19" x14ac:dyDescent="0.2">
      <c r="A32" s="1">
        <v>45056</v>
      </c>
      <c r="B32" t="s">
        <v>19</v>
      </c>
      <c r="C32" s="1">
        <v>45055</v>
      </c>
      <c r="D32">
        <v>4933.25</v>
      </c>
      <c r="E32">
        <v>4687</v>
      </c>
      <c r="F32">
        <v>4700</v>
      </c>
      <c r="G32" t="s">
        <v>23</v>
      </c>
      <c r="H32" t="s">
        <v>24</v>
      </c>
      <c r="I32" s="1">
        <v>45071</v>
      </c>
      <c r="J32">
        <v>28</v>
      </c>
      <c r="K32">
        <v>38.4</v>
      </c>
      <c r="L32">
        <v>25.8</v>
      </c>
      <c r="M32">
        <v>33.6</v>
      </c>
      <c r="N32">
        <v>876</v>
      </c>
      <c r="O32">
        <v>55125</v>
      </c>
      <c r="P32" s="2">
        <f t="shared" ref="P32" si="42">IFERROR(J32-J33,0)</f>
        <v>-71</v>
      </c>
      <c r="Q32" s="2">
        <f t="shared" ref="Q32" si="43">IF(P32=0, 0, IFERROR(M32 - M33, 0))</f>
        <v>-149.4</v>
      </c>
      <c r="R32" s="2">
        <f t="shared" ref="R32" si="44">IF(P32=0, 0, IFERROR(J32 - M33, 0))</f>
        <v>-155</v>
      </c>
      <c r="S32" s="2">
        <f>IF(P32=0, 0, IFERROR(M32 - J33, 0))</f>
        <v>-65.400000000000006</v>
      </c>
    </row>
    <row r="33" spans="1:19" x14ac:dyDescent="0.2">
      <c r="A33" s="1">
        <v>45056</v>
      </c>
      <c r="B33" t="s">
        <v>22</v>
      </c>
      <c r="C33" s="1">
        <v>45057</v>
      </c>
      <c r="D33">
        <v>4532</v>
      </c>
      <c r="E33">
        <v>4687</v>
      </c>
      <c r="F33">
        <v>4700</v>
      </c>
      <c r="G33" t="s">
        <v>23</v>
      </c>
      <c r="H33" t="s">
        <v>24</v>
      </c>
      <c r="I33" s="1">
        <v>45071</v>
      </c>
      <c r="J33">
        <v>99</v>
      </c>
      <c r="K33">
        <v>197.65</v>
      </c>
      <c r="L33">
        <v>85.1</v>
      </c>
      <c r="M33">
        <v>183</v>
      </c>
      <c r="N33">
        <v>5314</v>
      </c>
      <c r="O33">
        <v>99875</v>
      </c>
    </row>
    <row r="34" spans="1:19" x14ac:dyDescent="0.2">
      <c r="A34" s="1">
        <v>44862</v>
      </c>
      <c r="B34" t="s">
        <v>19</v>
      </c>
      <c r="C34" s="1">
        <v>44859</v>
      </c>
      <c r="D34">
        <v>4442.3500000000004</v>
      </c>
      <c r="E34">
        <v>4664</v>
      </c>
      <c r="F34">
        <v>4700</v>
      </c>
      <c r="G34" t="s">
        <v>20</v>
      </c>
      <c r="H34" t="s">
        <v>21</v>
      </c>
      <c r="I34" s="1">
        <v>44889</v>
      </c>
      <c r="J34">
        <v>43.95</v>
      </c>
      <c r="K34">
        <v>67.400000000000006</v>
      </c>
      <c r="L34">
        <v>43.95</v>
      </c>
      <c r="M34">
        <v>56.3</v>
      </c>
      <c r="N34">
        <v>666</v>
      </c>
      <c r="O34">
        <v>23375</v>
      </c>
      <c r="P34" s="2">
        <f t="shared" ref="P34" si="45">IFERROR(J34-J35,0)</f>
        <v>-24.5</v>
      </c>
      <c r="Q34" s="2">
        <f t="shared" ref="Q34" si="46">IF(P34=0, 0, IFERROR(M34 - M35, 0))</f>
        <v>19.149999999999999</v>
      </c>
      <c r="R34" s="2">
        <f t="shared" ref="R34" si="47">IF(P34=0, 0, IFERROR(J34 - M35, 0))</f>
        <v>6.8000000000000043</v>
      </c>
      <c r="S34" s="2">
        <f>IF(P34=0, 0, IFERROR(M34 - J35, 0))</f>
        <v>-12.150000000000006</v>
      </c>
    </row>
    <row r="35" spans="1:19" x14ac:dyDescent="0.2">
      <c r="A35" s="1">
        <v>44862</v>
      </c>
      <c r="B35" t="s">
        <v>22</v>
      </c>
      <c r="C35" s="1">
        <v>44865</v>
      </c>
      <c r="D35">
        <v>4433.7</v>
      </c>
      <c r="E35">
        <v>4664</v>
      </c>
      <c r="F35">
        <v>4700</v>
      </c>
      <c r="G35" t="s">
        <v>20</v>
      </c>
      <c r="H35" t="s">
        <v>21</v>
      </c>
      <c r="I35" s="1">
        <v>44889</v>
      </c>
      <c r="J35">
        <v>68.45</v>
      </c>
      <c r="K35">
        <v>102</v>
      </c>
      <c r="L35">
        <v>25.9</v>
      </c>
      <c r="M35">
        <v>37.15</v>
      </c>
      <c r="N35">
        <v>12078</v>
      </c>
      <c r="O35">
        <v>201250</v>
      </c>
    </row>
    <row r="36" spans="1:19" x14ac:dyDescent="0.2">
      <c r="A36" s="1">
        <v>44862</v>
      </c>
      <c r="B36" t="s">
        <v>19</v>
      </c>
      <c r="C36" s="1">
        <v>44859</v>
      </c>
      <c r="D36">
        <v>4442.3500000000004</v>
      </c>
      <c r="E36">
        <v>4220</v>
      </c>
      <c r="F36">
        <v>4200</v>
      </c>
      <c r="G36" t="s">
        <v>23</v>
      </c>
      <c r="H36" t="s">
        <v>24</v>
      </c>
      <c r="I36" s="1">
        <v>44889</v>
      </c>
      <c r="J36">
        <v>55.1</v>
      </c>
      <c r="K36">
        <v>55.9</v>
      </c>
      <c r="L36">
        <v>44.05</v>
      </c>
      <c r="M36">
        <v>48.7</v>
      </c>
      <c r="N36">
        <v>400</v>
      </c>
      <c r="O36">
        <v>26125</v>
      </c>
      <c r="P36" s="2">
        <f t="shared" ref="P36" si="48">IFERROR(J36-J37,0)</f>
        <v>15.100000000000001</v>
      </c>
      <c r="Q36" s="2">
        <f t="shared" ref="Q36" si="49">IF(P36=0, 0, IFERROR(M36 - M37, 0))</f>
        <v>19.150000000000002</v>
      </c>
      <c r="R36" s="2">
        <f t="shared" ref="R36" si="50">IF(P36=0, 0, IFERROR(J36 - M37, 0))</f>
        <v>25.55</v>
      </c>
      <c r="S36" s="2">
        <f>IF(P36=0, 0, IFERROR(M36 - J37, 0))</f>
        <v>8.7000000000000028</v>
      </c>
    </row>
    <row r="37" spans="1:19" x14ac:dyDescent="0.2">
      <c r="A37" s="1">
        <v>44862</v>
      </c>
      <c r="B37" t="s">
        <v>22</v>
      </c>
      <c r="C37" s="1">
        <v>44865</v>
      </c>
      <c r="D37">
        <v>4433.7</v>
      </c>
      <c r="E37">
        <v>4220</v>
      </c>
      <c r="F37">
        <v>4200</v>
      </c>
      <c r="G37" t="s">
        <v>23</v>
      </c>
      <c r="H37" t="s">
        <v>24</v>
      </c>
      <c r="I37" s="1">
        <v>44889</v>
      </c>
      <c r="J37">
        <v>40</v>
      </c>
      <c r="K37">
        <v>53.2</v>
      </c>
      <c r="L37">
        <v>13.75</v>
      </c>
      <c r="M37">
        <v>29.55</v>
      </c>
      <c r="N37">
        <v>4129</v>
      </c>
      <c r="O37">
        <v>74125</v>
      </c>
    </row>
    <row r="38" spans="1:19" x14ac:dyDescent="0.2">
      <c r="A38" s="1">
        <v>44767</v>
      </c>
      <c r="B38" t="s">
        <v>19</v>
      </c>
      <c r="C38" s="1">
        <v>44764</v>
      </c>
      <c r="D38">
        <v>4373.5</v>
      </c>
      <c r="E38">
        <v>4592</v>
      </c>
      <c r="F38">
        <v>4600</v>
      </c>
      <c r="G38" t="s">
        <v>20</v>
      </c>
      <c r="H38" t="s">
        <v>21</v>
      </c>
      <c r="I38" s="1">
        <v>44798</v>
      </c>
      <c r="J38">
        <v>100</v>
      </c>
      <c r="K38">
        <v>101.85</v>
      </c>
      <c r="L38">
        <v>83.8</v>
      </c>
      <c r="M38">
        <v>85.35</v>
      </c>
      <c r="N38">
        <v>120</v>
      </c>
      <c r="O38">
        <v>18000</v>
      </c>
      <c r="P38" s="2">
        <f t="shared" ref="P38" si="51">IFERROR(J38-J39,0)</f>
        <v>49.95</v>
      </c>
      <c r="Q38" s="2">
        <f t="shared" ref="Q38" si="52">IF(P38=0, 0, IFERROR(M38 - M39, 0))</f>
        <v>44.499999999999993</v>
      </c>
      <c r="R38" s="2">
        <f t="shared" ref="R38" si="53">IF(P38=0, 0, IFERROR(J38 - M39, 0))</f>
        <v>59.15</v>
      </c>
      <c r="S38" s="2">
        <f>IF(P38=0, 0, IFERROR(M38 - J39, 0))</f>
        <v>35.299999999999997</v>
      </c>
    </row>
    <row r="39" spans="1:19" x14ac:dyDescent="0.2">
      <c r="A39" s="1">
        <v>44767</v>
      </c>
      <c r="B39" t="s">
        <v>22</v>
      </c>
      <c r="C39" s="1">
        <v>44768</v>
      </c>
      <c r="D39">
        <v>4212</v>
      </c>
      <c r="E39">
        <v>4592</v>
      </c>
      <c r="F39">
        <v>4600</v>
      </c>
      <c r="G39" t="s">
        <v>20</v>
      </c>
      <c r="H39" t="s">
        <v>21</v>
      </c>
      <c r="I39" s="1">
        <v>44798</v>
      </c>
      <c r="J39">
        <v>50.05</v>
      </c>
      <c r="K39">
        <v>56.25</v>
      </c>
      <c r="L39">
        <v>39</v>
      </c>
      <c r="M39">
        <v>40.85</v>
      </c>
      <c r="N39">
        <v>344</v>
      </c>
      <c r="O39">
        <v>39250</v>
      </c>
    </row>
    <row r="40" spans="1:19" x14ac:dyDescent="0.2">
      <c r="A40" s="1">
        <v>44767</v>
      </c>
      <c r="B40" t="s">
        <v>19</v>
      </c>
      <c r="C40" s="1">
        <v>44764</v>
      </c>
      <c r="D40">
        <v>4373.5</v>
      </c>
      <c r="E40">
        <v>4155</v>
      </c>
      <c r="F40">
        <v>4150</v>
      </c>
      <c r="G40" t="s">
        <v>23</v>
      </c>
      <c r="H40" t="s">
        <v>24</v>
      </c>
      <c r="I40" s="1">
        <v>44798</v>
      </c>
      <c r="J40" t="s">
        <v>25</v>
      </c>
      <c r="K40" t="s">
        <v>25</v>
      </c>
      <c r="L40" t="s">
        <v>25</v>
      </c>
      <c r="M40">
        <v>185.25</v>
      </c>
      <c r="N40" t="s">
        <v>25</v>
      </c>
      <c r="O40" t="s">
        <v>25</v>
      </c>
      <c r="P40" s="2">
        <f t="shared" ref="P40" si="54">IFERROR(J40-J41,0)</f>
        <v>0</v>
      </c>
      <c r="Q40" s="2">
        <f t="shared" ref="Q40" si="55">IF(P40=0, 0, IFERROR(M40 - M41, 0))</f>
        <v>0</v>
      </c>
      <c r="R40" s="2">
        <f t="shared" ref="R40" si="56">IF(P40=0, 0, IFERROR(J40 - M41, 0))</f>
        <v>0</v>
      </c>
      <c r="S40" s="2">
        <f>IF(P40=0, 0, IFERROR(M40 - J41, 0))</f>
        <v>0</v>
      </c>
    </row>
    <row r="41" spans="1:19" x14ac:dyDescent="0.2">
      <c r="A41" s="1">
        <v>44767</v>
      </c>
      <c r="B41" t="s">
        <v>22</v>
      </c>
      <c r="C41" s="1">
        <v>44768</v>
      </c>
      <c r="D41">
        <v>4212</v>
      </c>
      <c r="E41">
        <v>4155</v>
      </c>
      <c r="F41">
        <v>4150</v>
      </c>
      <c r="G41" t="s">
        <v>23</v>
      </c>
      <c r="H41" t="s">
        <v>24</v>
      </c>
      <c r="I41" s="1">
        <v>44798</v>
      </c>
      <c r="J41">
        <v>107.4</v>
      </c>
      <c r="K41">
        <v>115.8</v>
      </c>
      <c r="L41">
        <v>104.4</v>
      </c>
      <c r="M41">
        <v>106.5</v>
      </c>
      <c r="N41">
        <v>37</v>
      </c>
      <c r="O41">
        <v>4000</v>
      </c>
    </row>
    <row r="42" spans="1:19" x14ac:dyDescent="0.2">
      <c r="A42" s="1">
        <v>44692</v>
      </c>
      <c r="B42" t="s">
        <v>19</v>
      </c>
      <c r="C42" s="1">
        <v>44685</v>
      </c>
      <c r="D42">
        <v>3992.35</v>
      </c>
      <c r="E42">
        <v>4192</v>
      </c>
      <c r="F42">
        <v>4200</v>
      </c>
      <c r="G42" t="s">
        <v>20</v>
      </c>
      <c r="H42" t="s">
        <v>21</v>
      </c>
      <c r="I42" s="1">
        <v>44707</v>
      </c>
      <c r="J42">
        <v>97</v>
      </c>
      <c r="K42">
        <v>97</v>
      </c>
      <c r="L42">
        <v>46.3</v>
      </c>
      <c r="M42">
        <v>53.8</v>
      </c>
      <c r="N42">
        <v>1574</v>
      </c>
      <c r="O42">
        <v>99000</v>
      </c>
      <c r="P42" s="2">
        <f t="shared" ref="P42" si="57">IFERROR(J42-J43,0)</f>
        <v>79.5</v>
      </c>
      <c r="Q42" s="2">
        <f t="shared" ref="Q42" si="58">IF(P42=0, 0, IFERROR(M42 - M43, 0))</f>
        <v>36.699999999999996</v>
      </c>
      <c r="R42" s="2">
        <f t="shared" ref="R42" si="59">IF(P42=0, 0, IFERROR(J42 - M43, 0))</f>
        <v>79.900000000000006</v>
      </c>
      <c r="S42" s="2">
        <f>IF(P42=0, 0, IFERROR(M42 - J43, 0))</f>
        <v>36.299999999999997</v>
      </c>
    </row>
    <row r="43" spans="1:19" x14ac:dyDescent="0.2">
      <c r="A43" s="1">
        <v>44692</v>
      </c>
      <c r="B43" t="s">
        <v>22</v>
      </c>
      <c r="C43" s="1">
        <v>44693</v>
      </c>
      <c r="D43">
        <v>3880</v>
      </c>
      <c r="E43">
        <v>4192</v>
      </c>
      <c r="F43">
        <v>4200</v>
      </c>
      <c r="G43" t="s">
        <v>20</v>
      </c>
      <c r="H43" t="s">
        <v>21</v>
      </c>
      <c r="I43" s="1">
        <v>44707</v>
      </c>
      <c r="J43">
        <v>17.5</v>
      </c>
      <c r="K43">
        <v>19.5</v>
      </c>
      <c r="L43">
        <v>12.75</v>
      </c>
      <c r="M43">
        <v>17.100000000000001</v>
      </c>
      <c r="N43">
        <v>724</v>
      </c>
      <c r="O43">
        <v>117500</v>
      </c>
    </row>
    <row r="44" spans="1:19" x14ac:dyDescent="0.2">
      <c r="A44" s="1">
        <v>44692</v>
      </c>
      <c r="B44" t="s">
        <v>19</v>
      </c>
      <c r="C44" s="1">
        <v>44685</v>
      </c>
      <c r="D44">
        <v>3992.35</v>
      </c>
      <c r="E44">
        <v>3793</v>
      </c>
      <c r="F44">
        <v>3800</v>
      </c>
      <c r="G44" t="s">
        <v>23</v>
      </c>
      <c r="H44" t="s">
        <v>24</v>
      </c>
      <c r="I44" s="1">
        <v>44707</v>
      </c>
      <c r="J44">
        <v>24</v>
      </c>
      <c r="K44">
        <v>54.45</v>
      </c>
      <c r="L44">
        <v>24</v>
      </c>
      <c r="M44">
        <v>50.25</v>
      </c>
      <c r="N44">
        <v>948</v>
      </c>
      <c r="O44">
        <v>47000</v>
      </c>
      <c r="P44" s="2">
        <f t="shared" ref="P44" si="60">IFERROR(J44-J45,0)</f>
        <v>-53.95</v>
      </c>
      <c r="Q44" s="2">
        <f t="shared" ref="Q44" si="61">IF(P44=0, 0, IFERROR(M44 - M45, 0))</f>
        <v>-21.799999999999997</v>
      </c>
      <c r="R44" s="2">
        <f t="shared" ref="R44" si="62">IF(P44=0, 0, IFERROR(J44 - M45, 0))</f>
        <v>-48.05</v>
      </c>
      <c r="S44" s="2">
        <f>IF(P44=0, 0, IFERROR(M44 - J45, 0))</f>
        <v>-27.700000000000003</v>
      </c>
    </row>
    <row r="45" spans="1:19" x14ac:dyDescent="0.2">
      <c r="A45" s="1">
        <v>44692</v>
      </c>
      <c r="B45" t="s">
        <v>22</v>
      </c>
      <c r="C45" s="1">
        <v>44693</v>
      </c>
      <c r="D45">
        <v>3880</v>
      </c>
      <c r="E45">
        <v>3793</v>
      </c>
      <c r="F45">
        <v>3800</v>
      </c>
      <c r="G45" t="s">
        <v>23</v>
      </c>
      <c r="H45" t="s">
        <v>24</v>
      </c>
      <c r="I45" s="1">
        <v>44707</v>
      </c>
      <c r="J45">
        <v>77.95</v>
      </c>
      <c r="K45">
        <v>112.05</v>
      </c>
      <c r="L45">
        <v>66</v>
      </c>
      <c r="M45">
        <v>72.05</v>
      </c>
      <c r="N45">
        <v>691</v>
      </c>
      <c r="O45">
        <v>32125</v>
      </c>
    </row>
    <row r="46" spans="1:19" x14ac:dyDescent="0.2">
      <c r="A46" s="1">
        <v>44498</v>
      </c>
      <c r="B46" t="s">
        <v>19</v>
      </c>
      <c r="C46" s="1">
        <v>44496</v>
      </c>
      <c r="D46">
        <v>4662.7</v>
      </c>
      <c r="E46">
        <v>4896</v>
      </c>
      <c r="F46">
        <v>4900</v>
      </c>
      <c r="G46" t="s">
        <v>20</v>
      </c>
      <c r="H46" t="s">
        <v>21</v>
      </c>
      <c r="I46" s="1">
        <v>44525</v>
      </c>
      <c r="J46">
        <v>90</v>
      </c>
      <c r="K46">
        <v>143.25</v>
      </c>
      <c r="L46">
        <v>90</v>
      </c>
      <c r="M46">
        <v>110.7</v>
      </c>
      <c r="N46">
        <v>430</v>
      </c>
      <c r="O46">
        <v>37250</v>
      </c>
      <c r="P46" s="2">
        <f t="shared" ref="P46" si="63">IFERROR(J46-J47,0)</f>
        <v>-14</v>
      </c>
      <c r="Q46" s="2">
        <f t="shared" ref="Q46" si="64">IF(P46=0, 0, IFERROR(M46 - M47, 0))</f>
        <v>32.549999999999997</v>
      </c>
      <c r="R46" s="2">
        <f t="shared" ref="R46" si="65">IF(P46=0, 0, IFERROR(J46 - M47, 0))</f>
        <v>11.849999999999994</v>
      </c>
      <c r="S46" s="2">
        <f>IF(P46=0, 0, IFERROR(M46 - J47, 0))</f>
        <v>6.7000000000000028</v>
      </c>
    </row>
    <row r="47" spans="1:19" x14ac:dyDescent="0.2">
      <c r="A47" s="1">
        <v>44498</v>
      </c>
      <c r="B47" t="s">
        <v>22</v>
      </c>
      <c r="C47" s="1">
        <v>44502</v>
      </c>
      <c r="D47">
        <v>4746.1000000000004</v>
      </c>
      <c r="E47">
        <v>4896</v>
      </c>
      <c r="F47">
        <v>4900</v>
      </c>
      <c r="G47" t="s">
        <v>20</v>
      </c>
      <c r="H47" t="s">
        <v>21</v>
      </c>
      <c r="I47" s="1">
        <v>44525</v>
      </c>
      <c r="J47">
        <v>104</v>
      </c>
      <c r="K47">
        <v>107.55</v>
      </c>
      <c r="L47">
        <v>75</v>
      </c>
      <c r="M47">
        <v>78.150000000000006</v>
      </c>
      <c r="N47">
        <v>1003</v>
      </c>
      <c r="O47">
        <v>97250</v>
      </c>
    </row>
    <row r="48" spans="1:19" x14ac:dyDescent="0.2">
      <c r="A48" s="1">
        <v>44498</v>
      </c>
      <c r="B48" t="s">
        <v>19</v>
      </c>
      <c r="C48" s="1">
        <v>44496</v>
      </c>
      <c r="D48">
        <v>4662.7</v>
      </c>
      <c r="E48">
        <v>4430</v>
      </c>
      <c r="F48">
        <v>4450</v>
      </c>
      <c r="G48" t="s">
        <v>23</v>
      </c>
      <c r="H48" t="s">
        <v>24</v>
      </c>
      <c r="I48" s="1">
        <v>44525</v>
      </c>
      <c r="J48">
        <v>72</v>
      </c>
      <c r="K48">
        <v>72</v>
      </c>
      <c r="L48">
        <v>72</v>
      </c>
      <c r="M48">
        <v>72</v>
      </c>
      <c r="N48">
        <v>1</v>
      </c>
      <c r="O48">
        <v>125</v>
      </c>
      <c r="P48" s="2">
        <f t="shared" ref="P48" si="66">IFERROR(J48-J49,0)</f>
        <v>41.05</v>
      </c>
      <c r="Q48" s="2">
        <f t="shared" ref="Q48" si="67">IF(P48=0, 0, IFERROR(M48 - M49, 0))</f>
        <v>40.950000000000003</v>
      </c>
      <c r="R48" s="2">
        <f t="shared" ref="R48" si="68">IF(P48=0, 0, IFERROR(J48 - M49, 0))</f>
        <v>40.950000000000003</v>
      </c>
      <c r="S48" s="2">
        <f>IF(P48=0, 0, IFERROR(M48 - J49, 0))</f>
        <v>41.05</v>
      </c>
    </row>
    <row r="49" spans="1:19" x14ac:dyDescent="0.2">
      <c r="A49" s="1">
        <v>44498</v>
      </c>
      <c r="B49" t="s">
        <v>22</v>
      </c>
      <c r="C49" s="1">
        <v>44502</v>
      </c>
      <c r="D49">
        <v>4746.1000000000004</v>
      </c>
      <c r="E49">
        <v>4430</v>
      </c>
      <c r="F49">
        <v>4450</v>
      </c>
      <c r="G49" t="s">
        <v>23</v>
      </c>
      <c r="H49" t="s">
        <v>24</v>
      </c>
      <c r="I49" s="1">
        <v>44525</v>
      </c>
      <c r="J49">
        <v>30.95</v>
      </c>
      <c r="K49">
        <v>40.200000000000003</v>
      </c>
      <c r="L49">
        <v>29.25</v>
      </c>
      <c r="M49">
        <v>31.05</v>
      </c>
      <c r="N49">
        <v>308</v>
      </c>
      <c r="O49">
        <v>9625</v>
      </c>
    </row>
    <row r="50" spans="1:19" x14ac:dyDescent="0.2">
      <c r="A50" s="1">
        <v>44328</v>
      </c>
      <c r="B50" t="s">
        <v>19</v>
      </c>
      <c r="C50" s="1">
        <v>44327</v>
      </c>
      <c r="D50">
        <v>5295.95</v>
      </c>
      <c r="E50">
        <v>5561</v>
      </c>
      <c r="F50">
        <v>5600</v>
      </c>
      <c r="G50" t="s">
        <v>20</v>
      </c>
      <c r="H50" t="s">
        <v>21</v>
      </c>
      <c r="I50" s="1">
        <v>44343</v>
      </c>
      <c r="J50">
        <v>121</v>
      </c>
      <c r="K50">
        <v>125.85</v>
      </c>
      <c r="L50">
        <v>92.8</v>
      </c>
      <c r="M50">
        <v>100.15</v>
      </c>
      <c r="N50">
        <v>1035</v>
      </c>
      <c r="O50">
        <v>80625</v>
      </c>
      <c r="P50" s="2">
        <f t="shared" ref="P50" si="69">IFERROR(J50-J51,0)</f>
        <v>36</v>
      </c>
      <c r="Q50" s="2">
        <f t="shared" ref="Q50" si="70">IF(P50=0, 0, IFERROR(M50 - M51, 0))</f>
        <v>10.650000000000006</v>
      </c>
      <c r="R50" s="2">
        <f t="shared" ref="R50" si="71">IF(P50=0, 0, IFERROR(J50 - M51, 0))</f>
        <v>31.5</v>
      </c>
      <c r="S50" s="2">
        <f>IF(P50=0, 0, IFERROR(M50 - J51, 0))</f>
        <v>15.150000000000006</v>
      </c>
    </row>
    <row r="51" spans="1:19" x14ac:dyDescent="0.2">
      <c r="A51" s="1">
        <v>44328</v>
      </c>
      <c r="B51" t="s">
        <v>19</v>
      </c>
      <c r="C51" s="1">
        <v>44327</v>
      </c>
      <c r="D51">
        <v>5295.95</v>
      </c>
      <c r="E51">
        <v>5031</v>
      </c>
      <c r="F51">
        <v>5050</v>
      </c>
      <c r="G51" t="s">
        <v>23</v>
      </c>
      <c r="H51" t="s">
        <v>24</v>
      </c>
      <c r="I51" s="1">
        <v>44343</v>
      </c>
      <c r="J51">
        <v>85</v>
      </c>
      <c r="K51">
        <v>101.1</v>
      </c>
      <c r="L51">
        <v>85</v>
      </c>
      <c r="M51">
        <v>89.5</v>
      </c>
      <c r="N51">
        <v>248</v>
      </c>
      <c r="O51">
        <v>11000</v>
      </c>
    </row>
    <row r="52" spans="1:19" x14ac:dyDescent="0.2">
      <c r="A52" s="1">
        <v>44132</v>
      </c>
      <c r="B52" t="s">
        <v>19</v>
      </c>
      <c r="C52" s="1">
        <v>44130</v>
      </c>
      <c r="D52">
        <v>4978.1000000000004</v>
      </c>
      <c r="E52">
        <v>5227</v>
      </c>
      <c r="F52">
        <v>5250</v>
      </c>
      <c r="G52" t="s">
        <v>20</v>
      </c>
      <c r="H52" t="s">
        <v>21</v>
      </c>
      <c r="I52" s="1">
        <v>44161</v>
      </c>
      <c r="J52">
        <v>148</v>
      </c>
      <c r="K52">
        <v>152.05000000000001</v>
      </c>
      <c r="L52">
        <v>148</v>
      </c>
      <c r="M52">
        <v>152.05000000000001</v>
      </c>
      <c r="N52">
        <v>2</v>
      </c>
      <c r="O52">
        <v>1750</v>
      </c>
      <c r="P52" s="2">
        <f t="shared" ref="P52" si="72">IFERROR(J52-J53,0)</f>
        <v>73</v>
      </c>
      <c r="Q52" s="2">
        <f t="shared" ref="Q52" si="73">IF(P52=0, 0, IFERROR(M52 - M53, 0))</f>
        <v>76.200000000000017</v>
      </c>
      <c r="R52" s="2">
        <f t="shared" ref="R52" si="74">IF(P52=0, 0, IFERROR(J52 - M53, 0))</f>
        <v>72.150000000000006</v>
      </c>
    </row>
    <row r="53" spans="1:19" x14ac:dyDescent="0.2">
      <c r="A53" s="1">
        <v>44132</v>
      </c>
      <c r="B53" t="s">
        <v>22</v>
      </c>
      <c r="C53" s="1">
        <v>44138</v>
      </c>
      <c r="D53">
        <v>4877.3500000000004</v>
      </c>
      <c r="E53">
        <v>5227</v>
      </c>
      <c r="F53">
        <v>5250</v>
      </c>
      <c r="G53" t="s">
        <v>20</v>
      </c>
      <c r="H53" t="s">
        <v>21</v>
      </c>
      <c r="I53" s="1">
        <v>44161</v>
      </c>
      <c r="J53">
        <v>75</v>
      </c>
      <c r="K53">
        <v>87</v>
      </c>
      <c r="L53">
        <v>69.349999999999994</v>
      </c>
      <c r="M53">
        <v>75.849999999999994</v>
      </c>
      <c r="N53">
        <v>31</v>
      </c>
      <c r="O53">
        <v>10000</v>
      </c>
      <c r="S53" s="2">
        <f>IF(P53=0, 0, IFERROR(M53 -#REF!, 0))</f>
        <v>0</v>
      </c>
    </row>
    <row r="54" spans="1:19" x14ac:dyDescent="0.2">
      <c r="A54" s="1">
        <v>44132</v>
      </c>
      <c r="B54" t="s">
        <v>19</v>
      </c>
      <c r="C54" s="1">
        <v>44130</v>
      </c>
      <c r="D54">
        <v>4978.1000000000004</v>
      </c>
      <c r="E54">
        <v>4729</v>
      </c>
      <c r="F54">
        <v>4750</v>
      </c>
      <c r="G54" t="s">
        <v>23</v>
      </c>
      <c r="H54" t="s">
        <v>24</v>
      </c>
      <c r="I54" s="1">
        <v>44161</v>
      </c>
      <c r="J54" t="s">
        <v>25</v>
      </c>
      <c r="K54" t="s">
        <v>25</v>
      </c>
      <c r="L54" t="s">
        <v>25</v>
      </c>
      <c r="M54">
        <v>162</v>
      </c>
      <c r="N54" t="s">
        <v>25</v>
      </c>
      <c r="O54">
        <v>3500</v>
      </c>
      <c r="P54" s="2">
        <f t="shared" ref="P54" si="75">IFERROR(J54-J55,0)</f>
        <v>0</v>
      </c>
      <c r="Q54" s="2">
        <f t="shared" ref="Q54" si="76">IF(P54=0, 0, IFERROR(M54 - M55, 0))</f>
        <v>0</v>
      </c>
      <c r="R54" s="2">
        <f t="shared" ref="R54" si="77">IF(P54=0, 0, IFERROR(J54 - M55, 0))</f>
        <v>0</v>
      </c>
    </row>
    <row r="55" spans="1:19" x14ac:dyDescent="0.2">
      <c r="A55" s="1">
        <v>44132</v>
      </c>
      <c r="B55" t="s">
        <v>22</v>
      </c>
      <c r="C55" s="1">
        <v>44138</v>
      </c>
      <c r="D55">
        <v>4877.3500000000004</v>
      </c>
      <c r="E55">
        <v>4729</v>
      </c>
      <c r="F55">
        <v>4750</v>
      </c>
      <c r="G55" t="s">
        <v>23</v>
      </c>
      <c r="H55" t="s">
        <v>24</v>
      </c>
      <c r="I55" s="1">
        <v>44161</v>
      </c>
      <c r="J55">
        <v>140.5</v>
      </c>
      <c r="K55">
        <v>140.5</v>
      </c>
      <c r="L55">
        <v>112.25</v>
      </c>
      <c r="M55">
        <v>120.1</v>
      </c>
      <c r="N55">
        <v>56</v>
      </c>
      <c r="O55">
        <v>9750</v>
      </c>
      <c r="S55" s="2">
        <f>IF(P55=0, 0, IFERROR(M55 -#REF!, 0))</f>
        <v>0</v>
      </c>
    </row>
    <row r="56" spans="1:19" x14ac:dyDescent="0.2">
      <c r="A56" s="1">
        <v>43964</v>
      </c>
      <c r="B56" t="s">
        <v>19</v>
      </c>
      <c r="C56" s="1">
        <v>43963</v>
      </c>
      <c r="D56">
        <v>3773.4</v>
      </c>
      <c r="E56">
        <v>3962</v>
      </c>
      <c r="F56">
        <v>4000</v>
      </c>
      <c r="G56" t="s">
        <v>20</v>
      </c>
      <c r="H56" t="s">
        <v>21</v>
      </c>
      <c r="I56" s="1">
        <v>43979</v>
      </c>
      <c r="J56">
        <v>123.95</v>
      </c>
      <c r="K56">
        <v>130</v>
      </c>
      <c r="L56">
        <v>84</v>
      </c>
      <c r="M56">
        <v>88.75</v>
      </c>
      <c r="N56">
        <v>526</v>
      </c>
      <c r="O56">
        <v>91750</v>
      </c>
      <c r="P56" s="2">
        <f t="shared" ref="P56" si="78">IFERROR(J56-J57,0)</f>
        <v>42.95</v>
      </c>
      <c r="Q56" s="2">
        <f t="shared" ref="Q56" si="79">IF(P56=0, 0, IFERROR(M56 - M57, 0))</f>
        <v>20.349999999999994</v>
      </c>
      <c r="R56" s="2">
        <f t="shared" ref="R56" si="80">IF(P56=0, 0, IFERROR(J56 - M57, 0))</f>
        <v>55.55</v>
      </c>
    </row>
    <row r="57" spans="1:19" x14ac:dyDescent="0.2">
      <c r="A57" s="1">
        <v>43964</v>
      </c>
      <c r="B57" t="s">
        <v>22</v>
      </c>
      <c r="C57" s="1">
        <v>43965</v>
      </c>
      <c r="D57">
        <v>3732</v>
      </c>
      <c r="E57">
        <v>3962</v>
      </c>
      <c r="F57">
        <v>4000</v>
      </c>
      <c r="G57" t="s">
        <v>20</v>
      </c>
      <c r="H57" t="s">
        <v>21</v>
      </c>
      <c r="I57" s="1">
        <v>43979</v>
      </c>
      <c r="J57">
        <v>81</v>
      </c>
      <c r="K57">
        <v>90.65</v>
      </c>
      <c r="L57">
        <v>65.5</v>
      </c>
      <c r="M57">
        <v>68.400000000000006</v>
      </c>
      <c r="N57">
        <v>469</v>
      </c>
      <c r="O57">
        <v>103750</v>
      </c>
      <c r="S57" s="2">
        <f>IF(P57=0, 0, IFERROR(M57 -#REF!, 0))</f>
        <v>0</v>
      </c>
    </row>
    <row r="58" spans="1:19" x14ac:dyDescent="0.2">
      <c r="A58" s="1">
        <v>43964</v>
      </c>
      <c r="B58" t="s">
        <v>19</v>
      </c>
      <c r="C58" s="1">
        <v>43963</v>
      </c>
      <c r="D58">
        <v>3773.4</v>
      </c>
      <c r="E58">
        <v>3585</v>
      </c>
      <c r="F58">
        <v>3600</v>
      </c>
      <c r="G58" t="s">
        <v>23</v>
      </c>
      <c r="H58" t="s">
        <v>24</v>
      </c>
      <c r="I58" s="1">
        <v>43979</v>
      </c>
      <c r="J58">
        <v>70</v>
      </c>
      <c r="K58">
        <v>91.9</v>
      </c>
      <c r="L58">
        <v>70</v>
      </c>
      <c r="M58">
        <v>87.8</v>
      </c>
      <c r="N58">
        <v>106</v>
      </c>
      <c r="O58">
        <v>18500</v>
      </c>
      <c r="P58" s="2">
        <f t="shared" ref="P58" si="81">IFERROR(J58-J59,0)</f>
        <v>-11.75</v>
      </c>
      <c r="Q58" s="2">
        <f t="shared" ref="Q58" si="82">IF(P58=0, 0, IFERROR(M58 - M59, 0))</f>
        <v>-10.950000000000003</v>
      </c>
      <c r="R58" s="2">
        <f t="shared" ref="R58" si="83">IF(P58=0, 0, IFERROR(J58 - M59, 0))</f>
        <v>-28.75</v>
      </c>
    </row>
    <row r="59" spans="1:19" x14ac:dyDescent="0.2">
      <c r="A59" s="1">
        <v>43964</v>
      </c>
      <c r="B59" t="s">
        <v>22</v>
      </c>
      <c r="C59" s="1">
        <v>43965</v>
      </c>
      <c r="D59">
        <v>3732</v>
      </c>
      <c r="E59">
        <v>3585</v>
      </c>
      <c r="F59">
        <v>3600</v>
      </c>
      <c r="G59" t="s">
        <v>23</v>
      </c>
      <c r="H59" t="s">
        <v>24</v>
      </c>
      <c r="I59" s="1">
        <v>43979</v>
      </c>
      <c r="J59">
        <v>81.75</v>
      </c>
      <c r="K59">
        <v>108</v>
      </c>
      <c r="L59">
        <v>65.75</v>
      </c>
      <c r="M59">
        <v>98.75</v>
      </c>
      <c r="N59">
        <v>226</v>
      </c>
      <c r="O59">
        <v>21000</v>
      </c>
      <c r="S59" s="2">
        <f>IF(P59=0, 0, IFERROR(M59 -#REF!, 0))</f>
        <v>0</v>
      </c>
    </row>
    <row r="60" spans="1:19" x14ac:dyDescent="0.2">
      <c r="A60" s="1">
        <v>43760</v>
      </c>
      <c r="B60" t="s">
        <v>19</v>
      </c>
      <c r="C60" s="1">
        <v>43756</v>
      </c>
      <c r="D60">
        <v>2724.85</v>
      </c>
      <c r="E60">
        <v>2861</v>
      </c>
      <c r="F60">
        <v>2900</v>
      </c>
      <c r="G60" t="s">
        <v>20</v>
      </c>
      <c r="H60" t="s">
        <v>21</v>
      </c>
      <c r="I60" s="1">
        <v>43769</v>
      </c>
      <c r="J60">
        <v>6</v>
      </c>
      <c r="K60">
        <v>9</v>
      </c>
      <c r="L60">
        <v>5.45</v>
      </c>
      <c r="M60">
        <v>6.7</v>
      </c>
      <c r="N60">
        <v>138</v>
      </c>
      <c r="O60">
        <v>38500</v>
      </c>
      <c r="P60" s="2">
        <f t="shared" ref="P60" si="84">IFERROR(J60-J61,0)</f>
        <v>-8.25</v>
      </c>
      <c r="Q60" s="2">
        <f t="shared" ref="Q60" si="85">IF(P60=0, 0, IFERROR(M60 - M61, 0))</f>
        <v>-15.7</v>
      </c>
      <c r="R60" s="2">
        <f t="shared" ref="R60" si="86">IF(P60=0, 0, IFERROR(J60 - M61, 0))</f>
        <v>-16.399999999999999</v>
      </c>
    </row>
    <row r="61" spans="1:19" x14ac:dyDescent="0.2">
      <c r="A61" s="1">
        <v>43760</v>
      </c>
      <c r="B61" t="s">
        <v>22</v>
      </c>
      <c r="C61" s="1">
        <v>43761</v>
      </c>
      <c r="D61">
        <v>2826.7</v>
      </c>
      <c r="E61">
        <v>2861</v>
      </c>
      <c r="F61">
        <v>2900</v>
      </c>
      <c r="G61" t="s">
        <v>20</v>
      </c>
      <c r="H61" t="s">
        <v>21</v>
      </c>
      <c r="I61" s="1">
        <v>43769</v>
      </c>
      <c r="J61">
        <v>14.25</v>
      </c>
      <c r="K61">
        <v>29.4</v>
      </c>
      <c r="L61">
        <v>10.4</v>
      </c>
      <c r="M61">
        <v>22.4</v>
      </c>
      <c r="N61">
        <v>1195</v>
      </c>
      <c r="O61">
        <v>53750</v>
      </c>
      <c r="S61" s="2">
        <f>IF(P61=0, 0, IFERROR(M61 -#REF!, 0))</f>
        <v>0</v>
      </c>
    </row>
    <row r="62" spans="1:19" x14ac:dyDescent="0.2">
      <c r="A62" s="1">
        <v>43760</v>
      </c>
      <c r="B62" t="s">
        <v>19</v>
      </c>
      <c r="C62" s="1">
        <v>43756</v>
      </c>
      <c r="D62">
        <v>2724.85</v>
      </c>
      <c r="E62">
        <v>2589</v>
      </c>
      <c r="F62">
        <v>2600</v>
      </c>
      <c r="G62" t="s">
        <v>23</v>
      </c>
      <c r="H62" t="s">
        <v>24</v>
      </c>
      <c r="I62" s="1">
        <v>43769</v>
      </c>
      <c r="J62">
        <v>15.75</v>
      </c>
      <c r="K62">
        <v>17.350000000000001</v>
      </c>
      <c r="L62">
        <v>12.4</v>
      </c>
      <c r="M62">
        <v>14.75</v>
      </c>
      <c r="N62">
        <v>121</v>
      </c>
      <c r="O62">
        <v>20750</v>
      </c>
      <c r="P62" s="2">
        <f t="shared" ref="P62" si="87">IFERROR(J62-J63,0)</f>
        <v>9.65</v>
      </c>
      <c r="Q62" s="2">
        <f t="shared" ref="Q62" si="88">IF(P62=0, 0, IFERROR(M62 - M63, 0))</f>
        <v>7.9</v>
      </c>
      <c r="R62" s="2">
        <f t="shared" ref="R62" si="89">IF(P62=0, 0, IFERROR(J62 - M63, 0))</f>
        <v>8.9</v>
      </c>
    </row>
    <row r="63" spans="1:19" x14ac:dyDescent="0.2">
      <c r="A63" s="1">
        <v>43760</v>
      </c>
      <c r="B63" t="s">
        <v>22</v>
      </c>
      <c r="C63" s="1">
        <v>43761</v>
      </c>
      <c r="D63">
        <v>2826.7</v>
      </c>
      <c r="E63">
        <v>2589</v>
      </c>
      <c r="F63">
        <v>2600</v>
      </c>
      <c r="G63" t="s">
        <v>23</v>
      </c>
      <c r="H63" t="s">
        <v>24</v>
      </c>
      <c r="I63" s="1">
        <v>43769</v>
      </c>
      <c r="J63">
        <v>6.1</v>
      </c>
      <c r="K63">
        <v>15.4</v>
      </c>
      <c r="L63">
        <v>5.25</v>
      </c>
      <c r="M63">
        <v>6.85</v>
      </c>
      <c r="N63">
        <v>177</v>
      </c>
      <c r="O63">
        <v>21250</v>
      </c>
      <c r="S63" s="2">
        <f>IF(P63=0, 0, IFERROR(M63 -#REF!, 0))</f>
        <v>0</v>
      </c>
    </row>
    <row r="64" spans="1:19" x14ac:dyDescent="0.2">
      <c r="A64" s="1">
        <v>43676</v>
      </c>
      <c r="B64" t="s">
        <v>19</v>
      </c>
      <c r="C64" s="1">
        <v>43672</v>
      </c>
      <c r="D64">
        <v>2704.95</v>
      </c>
      <c r="E64">
        <v>2840</v>
      </c>
      <c r="F64">
        <v>2850</v>
      </c>
      <c r="G64" t="s">
        <v>20</v>
      </c>
      <c r="H64" t="s">
        <v>21</v>
      </c>
      <c r="I64" s="1">
        <v>43706</v>
      </c>
      <c r="J64">
        <v>33.75</v>
      </c>
      <c r="K64">
        <v>49.15</v>
      </c>
      <c r="L64">
        <v>33.75</v>
      </c>
      <c r="M64">
        <v>47.95</v>
      </c>
      <c r="N64">
        <v>114</v>
      </c>
      <c r="O64">
        <v>7500</v>
      </c>
      <c r="P64" s="2">
        <f t="shared" ref="P64" si="90">IFERROR(J64-J65,0)</f>
        <v>23.85</v>
      </c>
      <c r="Q64" s="2">
        <f t="shared" ref="Q64" si="91">IF(P64=0, 0, IFERROR(M64 - M65, 0))</f>
        <v>37.950000000000003</v>
      </c>
      <c r="R64" s="2">
        <f t="shared" ref="R64" si="92">IF(P64=0, 0, IFERROR(J64 - M65, 0))</f>
        <v>23.75</v>
      </c>
    </row>
    <row r="65" spans="1:19" x14ac:dyDescent="0.2">
      <c r="A65" s="1">
        <v>43676</v>
      </c>
      <c r="B65" t="s">
        <v>22</v>
      </c>
      <c r="C65" s="1">
        <v>43677</v>
      </c>
      <c r="D65">
        <v>2574.6</v>
      </c>
      <c r="E65">
        <v>2840</v>
      </c>
      <c r="F65">
        <v>2850</v>
      </c>
      <c r="G65" t="s">
        <v>20</v>
      </c>
      <c r="H65" t="s">
        <v>21</v>
      </c>
      <c r="I65" s="1">
        <v>43706</v>
      </c>
      <c r="J65">
        <v>9.9</v>
      </c>
      <c r="K65">
        <v>13.3</v>
      </c>
      <c r="L65">
        <v>9.5</v>
      </c>
      <c r="M65">
        <v>10</v>
      </c>
      <c r="N65">
        <v>45</v>
      </c>
      <c r="O65">
        <v>29750</v>
      </c>
      <c r="S65" s="2">
        <f>IF(P65=0, 0, IFERROR(M65 -#REF!, 0))</f>
        <v>0</v>
      </c>
    </row>
    <row r="66" spans="1:19" x14ac:dyDescent="0.2">
      <c r="A66" s="1">
        <v>43676</v>
      </c>
      <c r="B66" t="s">
        <v>19</v>
      </c>
      <c r="C66" s="1">
        <v>43672</v>
      </c>
      <c r="D66">
        <v>2704.95</v>
      </c>
      <c r="E66">
        <v>2570</v>
      </c>
      <c r="F66">
        <v>2550</v>
      </c>
      <c r="G66" t="s">
        <v>23</v>
      </c>
      <c r="H66" t="s">
        <v>24</v>
      </c>
      <c r="I66" s="1">
        <v>43706</v>
      </c>
      <c r="J66">
        <v>56.65</v>
      </c>
      <c r="K66">
        <v>64.650000000000006</v>
      </c>
      <c r="L66">
        <v>40.049999999999997</v>
      </c>
      <c r="M66">
        <v>41.1</v>
      </c>
      <c r="N66">
        <v>98</v>
      </c>
      <c r="O66">
        <v>6750</v>
      </c>
      <c r="P66" s="2">
        <f t="shared" ref="P66" si="93">IFERROR(J66-J67,0)</f>
        <v>-37.35</v>
      </c>
      <c r="Q66" s="2">
        <f t="shared" ref="Q66" si="94">IF(P66=0, 0, IFERROR(M66 - M67, 0))</f>
        <v>-29.249999999999993</v>
      </c>
      <c r="R66" s="2">
        <f t="shared" ref="R66" si="95">IF(P66=0, 0, IFERROR(J66 - M67, 0))</f>
        <v>-13.699999999999996</v>
      </c>
    </row>
    <row r="67" spans="1:19" x14ac:dyDescent="0.2">
      <c r="A67" s="1">
        <v>43676</v>
      </c>
      <c r="B67" t="s">
        <v>22</v>
      </c>
      <c r="C67" s="1">
        <v>43677</v>
      </c>
      <c r="D67">
        <v>2574.6</v>
      </c>
      <c r="E67">
        <v>2570</v>
      </c>
      <c r="F67">
        <v>2550</v>
      </c>
      <c r="G67" t="s">
        <v>23</v>
      </c>
      <c r="H67" t="s">
        <v>24</v>
      </c>
      <c r="I67" s="1">
        <v>43706</v>
      </c>
      <c r="J67">
        <v>94</v>
      </c>
      <c r="K67">
        <v>97.45</v>
      </c>
      <c r="L67">
        <v>68</v>
      </c>
      <c r="M67">
        <v>70.349999999999994</v>
      </c>
      <c r="N67">
        <v>176</v>
      </c>
      <c r="O67">
        <v>19750</v>
      </c>
      <c r="S67" s="2">
        <f>IF(P67=0, 0, IFERROR(M67 -#REF!, 0))</f>
        <v>0</v>
      </c>
    </row>
    <row r="68" spans="1:19" x14ac:dyDescent="0.2">
      <c r="A68" s="1">
        <v>43599</v>
      </c>
      <c r="B68" t="s">
        <v>19</v>
      </c>
      <c r="C68" s="1">
        <v>43598</v>
      </c>
      <c r="D68">
        <v>2802.75</v>
      </c>
      <c r="E68">
        <v>2943</v>
      </c>
      <c r="F68">
        <v>2950</v>
      </c>
      <c r="G68" t="s">
        <v>20</v>
      </c>
      <c r="H68" t="s">
        <v>21</v>
      </c>
      <c r="I68" s="1">
        <v>43615</v>
      </c>
      <c r="J68">
        <v>60</v>
      </c>
      <c r="K68">
        <v>68.650000000000006</v>
      </c>
      <c r="L68">
        <v>51</v>
      </c>
      <c r="M68">
        <v>56.9</v>
      </c>
      <c r="N68">
        <v>221</v>
      </c>
      <c r="O68">
        <v>27500</v>
      </c>
      <c r="P68" s="2">
        <f t="shared" ref="P68" si="96">IFERROR(J68-J69,0)</f>
        <v>5</v>
      </c>
      <c r="Q68" s="2">
        <f t="shared" ref="Q68" si="97">IF(P68=0, 0, IFERROR(M68 - M69, 0))</f>
        <v>4.8500000000000014</v>
      </c>
      <c r="R68" s="2">
        <f t="shared" ref="R68" si="98">IF(P68=0, 0, IFERROR(J68 - M69, 0))</f>
        <v>7.9500000000000028</v>
      </c>
    </row>
    <row r="69" spans="1:19" x14ac:dyDescent="0.2">
      <c r="A69" s="1">
        <v>43599</v>
      </c>
      <c r="B69" t="s">
        <v>22</v>
      </c>
      <c r="C69" s="1">
        <v>43600</v>
      </c>
      <c r="D69">
        <v>2813.55</v>
      </c>
      <c r="E69">
        <v>2943</v>
      </c>
      <c r="F69">
        <v>2950</v>
      </c>
      <c r="G69" t="s">
        <v>20</v>
      </c>
      <c r="H69" t="s">
        <v>21</v>
      </c>
      <c r="I69" s="1">
        <v>43615</v>
      </c>
      <c r="J69">
        <v>55</v>
      </c>
      <c r="K69">
        <v>64.3</v>
      </c>
      <c r="L69">
        <v>51</v>
      </c>
      <c r="M69">
        <v>52.05</v>
      </c>
      <c r="N69">
        <v>196</v>
      </c>
      <c r="O69">
        <v>27250</v>
      </c>
      <c r="S69" s="2">
        <f>IF(P69=0, 0, IFERROR(M69 -#REF!, 0))</f>
        <v>0</v>
      </c>
    </row>
    <row r="70" spans="1:19" x14ac:dyDescent="0.2">
      <c r="A70" s="1">
        <v>43599</v>
      </c>
      <c r="B70" t="s">
        <v>19</v>
      </c>
      <c r="C70" s="1">
        <v>43598</v>
      </c>
      <c r="D70">
        <v>2802.75</v>
      </c>
      <c r="E70">
        <v>2663</v>
      </c>
      <c r="F70">
        <v>2650</v>
      </c>
      <c r="G70" t="s">
        <v>23</v>
      </c>
      <c r="H70" t="s">
        <v>24</v>
      </c>
      <c r="I70" s="1">
        <v>43615</v>
      </c>
      <c r="J70" t="s">
        <v>25</v>
      </c>
      <c r="K70" t="s">
        <v>25</v>
      </c>
      <c r="L70" t="s">
        <v>25</v>
      </c>
      <c r="M70">
        <v>17.149999999999999</v>
      </c>
      <c r="N70" t="s">
        <v>25</v>
      </c>
      <c r="O70">
        <v>500</v>
      </c>
      <c r="P70" s="2">
        <f t="shared" ref="P70" si="99">IFERROR(J70-J71,0)</f>
        <v>0</v>
      </c>
      <c r="Q70" s="2">
        <f t="shared" ref="Q70" si="100">IF(P70=0, 0, IFERROR(M70 - M71, 0))</f>
        <v>0</v>
      </c>
      <c r="R70" s="2">
        <f t="shared" ref="R70" si="101">IF(P70=0, 0, IFERROR(J70 - M71, 0))</f>
        <v>0</v>
      </c>
    </row>
    <row r="71" spans="1:19" x14ac:dyDescent="0.2">
      <c r="A71" s="1">
        <v>43599</v>
      </c>
      <c r="B71" t="s">
        <v>22</v>
      </c>
      <c r="C71" s="1">
        <v>43600</v>
      </c>
      <c r="D71">
        <v>2813.55</v>
      </c>
      <c r="E71">
        <v>2663</v>
      </c>
      <c r="F71">
        <v>2650</v>
      </c>
      <c r="G71" t="s">
        <v>23</v>
      </c>
      <c r="H71" t="s">
        <v>24</v>
      </c>
      <c r="I71" s="1">
        <v>43615</v>
      </c>
      <c r="J71">
        <v>44.9</v>
      </c>
      <c r="K71">
        <v>52.6</v>
      </c>
      <c r="L71">
        <v>39.700000000000003</v>
      </c>
      <c r="M71">
        <v>48.6</v>
      </c>
      <c r="N71">
        <v>16</v>
      </c>
      <c r="O71">
        <v>3500</v>
      </c>
      <c r="S71" s="2">
        <f>IF(P71=0, 0, IFERROR(M71 -#REF!, 0))</f>
        <v>0</v>
      </c>
    </row>
    <row r="72" spans="1:19" x14ac:dyDescent="0.2">
      <c r="A72" s="1">
        <v>43396</v>
      </c>
      <c r="B72" t="s">
        <v>19</v>
      </c>
      <c r="C72" s="1">
        <v>43395</v>
      </c>
      <c r="D72">
        <v>2519.4</v>
      </c>
      <c r="E72">
        <v>2645</v>
      </c>
      <c r="F72">
        <v>2650</v>
      </c>
      <c r="G72" t="s">
        <v>20</v>
      </c>
      <c r="H72" t="s">
        <v>21</v>
      </c>
      <c r="I72" s="1">
        <v>43433</v>
      </c>
      <c r="J72">
        <v>110</v>
      </c>
      <c r="K72">
        <v>110</v>
      </c>
      <c r="L72">
        <v>110</v>
      </c>
      <c r="M72">
        <v>110</v>
      </c>
      <c r="N72">
        <v>2</v>
      </c>
      <c r="O72">
        <v>500</v>
      </c>
      <c r="P72" s="2">
        <f t="shared" ref="P72" si="102">IFERROR(J72-J73,0)</f>
        <v>45.849999999999994</v>
      </c>
      <c r="Q72" s="2">
        <f t="shared" ref="Q72" si="103">IF(P72=0, 0, IFERROR(M72 - M73, 0))</f>
        <v>56.9</v>
      </c>
      <c r="R72" s="2">
        <f t="shared" ref="R72" si="104">IF(P72=0, 0, IFERROR(J72 - M73, 0))</f>
        <v>56.9</v>
      </c>
    </row>
    <row r="73" spans="1:19" x14ac:dyDescent="0.2">
      <c r="A73" s="1">
        <v>43396</v>
      </c>
      <c r="B73" t="s">
        <v>22</v>
      </c>
      <c r="C73" s="1">
        <v>43397</v>
      </c>
      <c r="D73">
        <v>2434.3000000000002</v>
      </c>
      <c r="E73">
        <v>2645</v>
      </c>
      <c r="F73">
        <v>2650</v>
      </c>
      <c r="G73" t="s">
        <v>20</v>
      </c>
      <c r="H73" t="s">
        <v>21</v>
      </c>
      <c r="I73" s="1">
        <v>43433</v>
      </c>
      <c r="J73">
        <v>64.150000000000006</v>
      </c>
      <c r="K73">
        <v>64.150000000000006</v>
      </c>
      <c r="L73">
        <v>48.25</v>
      </c>
      <c r="M73">
        <v>53.1</v>
      </c>
      <c r="N73">
        <v>19</v>
      </c>
      <c r="O73">
        <v>3250</v>
      </c>
      <c r="S73" s="2">
        <f>IF(P73=0, 0, IFERROR(M73 -#REF!, 0))</f>
        <v>0</v>
      </c>
    </row>
    <row r="74" spans="1:19" x14ac:dyDescent="0.2">
      <c r="A74" s="1">
        <v>43396</v>
      </c>
      <c r="B74" t="s">
        <v>19</v>
      </c>
      <c r="C74" s="1">
        <v>43395</v>
      </c>
      <c r="D74">
        <v>2519.4</v>
      </c>
      <c r="E74">
        <v>2393</v>
      </c>
      <c r="F74">
        <v>2400</v>
      </c>
      <c r="G74" t="s">
        <v>23</v>
      </c>
      <c r="H74" t="s">
        <v>24</v>
      </c>
      <c r="I74" s="1">
        <v>43433</v>
      </c>
      <c r="J74">
        <v>71</v>
      </c>
      <c r="K74">
        <v>79</v>
      </c>
      <c r="L74">
        <v>69</v>
      </c>
      <c r="M74">
        <v>78</v>
      </c>
      <c r="N74">
        <v>11</v>
      </c>
      <c r="O74">
        <v>3500</v>
      </c>
      <c r="P74" s="2">
        <f t="shared" ref="P74" si="105">IFERROR(J74-J75,0)</f>
        <v>-29</v>
      </c>
      <c r="Q74" s="2">
        <f t="shared" ref="Q74" si="106">IF(P74=0, 0, IFERROR(M74 - M75, 0))</f>
        <v>-26.400000000000006</v>
      </c>
      <c r="R74" s="2">
        <f t="shared" ref="R74" si="107">IF(P74=0, 0, IFERROR(J74 - M75, 0))</f>
        <v>-33.400000000000006</v>
      </c>
    </row>
    <row r="75" spans="1:19" x14ac:dyDescent="0.2">
      <c r="A75" s="1">
        <v>43396</v>
      </c>
      <c r="B75" t="s">
        <v>22</v>
      </c>
      <c r="C75" s="1">
        <v>43397</v>
      </c>
      <c r="D75">
        <v>2434.3000000000002</v>
      </c>
      <c r="E75">
        <v>2393</v>
      </c>
      <c r="F75">
        <v>2400</v>
      </c>
      <c r="G75" t="s">
        <v>23</v>
      </c>
      <c r="H75" t="s">
        <v>24</v>
      </c>
      <c r="I75" s="1">
        <v>43433</v>
      </c>
      <c r="J75">
        <v>100</v>
      </c>
      <c r="K75">
        <v>125</v>
      </c>
      <c r="L75">
        <v>90</v>
      </c>
      <c r="M75">
        <v>104.4</v>
      </c>
      <c r="N75">
        <v>54</v>
      </c>
      <c r="O75">
        <v>11750</v>
      </c>
      <c r="S75" s="2">
        <f>IF(P75=0, 0, IFERROR(M75 -#REF!, 0))</f>
        <v>0</v>
      </c>
    </row>
    <row r="76" spans="1:19" x14ac:dyDescent="0.2">
      <c r="A76" s="1">
        <v>43312</v>
      </c>
      <c r="B76" t="s">
        <v>19</v>
      </c>
      <c r="C76" s="1">
        <v>43311</v>
      </c>
      <c r="D76">
        <v>2067.1999999999998</v>
      </c>
      <c r="E76">
        <v>2171</v>
      </c>
      <c r="F76">
        <v>2200</v>
      </c>
      <c r="G76" t="s">
        <v>20</v>
      </c>
      <c r="H76" t="s">
        <v>21</v>
      </c>
      <c r="I76" s="1">
        <v>43342</v>
      </c>
      <c r="J76">
        <v>51.25</v>
      </c>
      <c r="K76">
        <v>51.25</v>
      </c>
      <c r="L76">
        <v>38</v>
      </c>
      <c r="M76">
        <v>41.2</v>
      </c>
      <c r="N76">
        <v>714</v>
      </c>
      <c r="O76">
        <v>181000</v>
      </c>
      <c r="P76" s="2">
        <f t="shared" ref="P76" si="108">IFERROR(J76-J77,0)</f>
        <v>-10.399999999999999</v>
      </c>
      <c r="Q76" s="2">
        <f t="shared" ref="Q76" si="109">IF(P76=0, 0, IFERROR(M76 - M77, 0))</f>
        <v>-31.649999999999991</v>
      </c>
      <c r="R76" s="2">
        <f t="shared" ref="R76" si="110">IF(P76=0, 0, IFERROR(J76 - M77, 0))</f>
        <v>-21.599999999999994</v>
      </c>
    </row>
    <row r="77" spans="1:19" x14ac:dyDescent="0.2">
      <c r="A77" s="1">
        <v>43312</v>
      </c>
      <c r="B77" t="s">
        <v>22</v>
      </c>
      <c r="C77" s="1">
        <v>43313</v>
      </c>
      <c r="D77">
        <v>2175.6999999999998</v>
      </c>
      <c r="E77">
        <v>2171</v>
      </c>
      <c r="F77">
        <v>2200</v>
      </c>
      <c r="G77" t="s">
        <v>20</v>
      </c>
      <c r="H77" t="s">
        <v>21</v>
      </c>
      <c r="I77" s="1">
        <v>43342</v>
      </c>
      <c r="J77">
        <v>61.65</v>
      </c>
      <c r="K77">
        <v>77.7</v>
      </c>
      <c r="L77">
        <v>60</v>
      </c>
      <c r="M77">
        <v>72.849999999999994</v>
      </c>
      <c r="N77">
        <v>1065</v>
      </c>
      <c r="O77">
        <v>111000</v>
      </c>
      <c r="S77" s="2">
        <f>IF(P77=0, 0, IFERROR(M77 -#REF!, 0))</f>
        <v>0</v>
      </c>
    </row>
    <row r="78" spans="1:19" x14ac:dyDescent="0.2">
      <c r="A78" s="1">
        <v>43312</v>
      </c>
      <c r="B78" t="s">
        <v>19</v>
      </c>
      <c r="C78" s="1">
        <v>43311</v>
      </c>
      <c r="D78">
        <v>2067.1999999999998</v>
      </c>
      <c r="E78">
        <v>1964</v>
      </c>
      <c r="F78">
        <v>1950</v>
      </c>
      <c r="G78" t="s">
        <v>23</v>
      </c>
      <c r="H78" t="s">
        <v>24</v>
      </c>
      <c r="I78" s="1">
        <v>43342</v>
      </c>
      <c r="J78">
        <v>35.950000000000003</v>
      </c>
      <c r="K78">
        <v>38.049999999999997</v>
      </c>
      <c r="L78">
        <v>31.55</v>
      </c>
      <c r="M78">
        <v>33.299999999999997</v>
      </c>
      <c r="N78">
        <v>201</v>
      </c>
      <c r="O78">
        <v>29250</v>
      </c>
      <c r="P78" s="2">
        <f t="shared" ref="P78" si="111">IFERROR(J78-J79,0)</f>
        <v>16.500000000000004</v>
      </c>
      <c r="Q78" s="2">
        <f t="shared" ref="Q78" si="112">IF(P78=0, 0, IFERROR(M78 - M79, 0))</f>
        <v>19.799999999999997</v>
      </c>
      <c r="R78" s="2">
        <f t="shared" ref="R78" si="113">IF(P78=0, 0, IFERROR(J78 - M79, 0))</f>
        <v>22.450000000000003</v>
      </c>
    </row>
    <row r="79" spans="1:19" x14ac:dyDescent="0.2">
      <c r="A79" s="1">
        <v>43312</v>
      </c>
      <c r="B79" t="s">
        <v>22</v>
      </c>
      <c r="C79" s="1">
        <v>43313</v>
      </c>
      <c r="D79">
        <v>2175.6999999999998</v>
      </c>
      <c r="E79">
        <v>1964</v>
      </c>
      <c r="F79">
        <v>1950</v>
      </c>
      <c r="G79" t="s">
        <v>23</v>
      </c>
      <c r="H79" t="s">
        <v>24</v>
      </c>
      <c r="I79" s="1">
        <v>43342</v>
      </c>
      <c r="J79">
        <v>19.45</v>
      </c>
      <c r="K79">
        <v>20.100000000000001</v>
      </c>
      <c r="L79">
        <v>13.25</v>
      </c>
      <c r="M79">
        <v>13.5</v>
      </c>
      <c r="N79">
        <v>82</v>
      </c>
      <c r="O79">
        <v>27750</v>
      </c>
      <c r="S79" s="2">
        <f>IF(P79=0, 0, IFERROR(M79 -#REF!, 0))</f>
        <v>0</v>
      </c>
    </row>
    <row r="80" spans="1:19" x14ac:dyDescent="0.2">
      <c r="A80" s="1">
        <v>43235</v>
      </c>
      <c r="B80" t="s">
        <v>19</v>
      </c>
      <c r="C80" s="1">
        <v>43234</v>
      </c>
      <c r="D80">
        <v>2017.75</v>
      </c>
      <c r="E80">
        <v>2119</v>
      </c>
      <c r="F80">
        <v>2150</v>
      </c>
      <c r="G80" t="s">
        <v>20</v>
      </c>
      <c r="H80" t="s">
        <v>21</v>
      </c>
      <c r="I80" s="1">
        <v>43251</v>
      </c>
      <c r="J80">
        <v>24.15</v>
      </c>
      <c r="K80">
        <v>30</v>
      </c>
      <c r="L80">
        <v>19.149999999999999</v>
      </c>
      <c r="M80">
        <v>20.100000000000001</v>
      </c>
      <c r="N80">
        <v>210</v>
      </c>
      <c r="O80">
        <v>46500</v>
      </c>
      <c r="P80" s="2">
        <f t="shared" ref="P80" si="114">IFERROR(J80-J81,0)</f>
        <v>9.8499999999999979</v>
      </c>
      <c r="Q80" s="2">
        <f t="shared" ref="Q80" si="115">IF(P80=0, 0, IFERROR(M80 - M81, 0))</f>
        <v>4.7000000000000011</v>
      </c>
      <c r="R80" s="2">
        <f t="shared" ref="R80" si="116">IF(P80=0, 0, IFERROR(J80 - M81, 0))</f>
        <v>8.7499999999999982</v>
      </c>
    </row>
    <row r="81" spans="1:19" x14ac:dyDescent="0.2">
      <c r="A81" s="1">
        <v>43235</v>
      </c>
      <c r="B81" t="s">
        <v>22</v>
      </c>
      <c r="C81" s="1">
        <v>43236</v>
      </c>
      <c r="D81">
        <v>1993.95</v>
      </c>
      <c r="E81">
        <v>2119</v>
      </c>
      <c r="F81">
        <v>2150</v>
      </c>
      <c r="G81" t="s">
        <v>20</v>
      </c>
      <c r="H81" t="s">
        <v>21</v>
      </c>
      <c r="I81" s="1">
        <v>43251</v>
      </c>
      <c r="J81">
        <v>14.3</v>
      </c>
      <c r="K81">
        <v>16.399999999999999</v>
      </c>
      <c r="L81">
        <v>14.3</v>
      </c>
      <c r="M81">
        <v>15.4</v>
      </c>
      <c r="N81">
        <v>20</v>
      </c>
      <c r="O81">
        <v>43000</v>
      </c>
      <c r="S81" s="2">
        <f>IF(P81=0, 0, IFERROR(M81 -#REF!, 0))</f>
        <v>0</v>
      </c>
    </row>
    <row r="82" spans="1:19" x14ac:dyDescent="0.2">
      <c r="A82" s="1">
        <v>43235</v>
      </c>
      <c r="B82" t="s">
        <v>19</v>
      </c>
      <c r="C82" s="1">
        <v>43234</v>
      </c>
      <c r="D82">
        <v>2017.75</v>
      </c>
      <c r="E82">
        <v>1917</v>
      </c>
      <c r="F82">
        <v>1900</v>
      </c>
      <c r="G82" t="s">
        <v>23</v>
      </c>
      <c r="H82" t="s">
        <v>24</v>
      </c>
      <c r="I82" s="1">
        <v>43251</v>
      </c>
      <c r="J82">
        <v>22.55</v>
      </c>
      <c r="K82">
        <v>22.55</v>
      </c>
      <c r="L82">
        <v>17</v>
      </c>
      <c r="M82">
        <v>20.100000000000001</v>
      </c>
      <c r="N82">
        <v>154</v>
      </c>
      <c r="O82">
        <v>43500</v>
      </c>
      <c r="P82" s="2">
        <f t="shared" ref="P82" si="117">IFERROR(J82-J83,0)</f>
        <v>-3.4499999999999993</v>
      </c>
      <c r="Q82" s="2">
        <f t="shared" ref="Q82" si="118">IF(P82=0, 0, IFERROR(M82 - M83, 0))</f>
        <v>0</v>
      </c>
      <c r="R82" s="2">
        <f t="shared" ref="R82" si="119">IF(P82=0, 0, IFERROR(J82 - M83, 0))</f>
        <v>2.4499999999999993</v>
      </c>
    </row>
    <row r="83" spans="1:19" x14ac:dyDescent="0.2">
      <c r="A83" s="1">
        <v>43235</v>
      </c>
      <c r="B83" t="s">
        <v>22</v>
      </c>
      <c r="C83" s="1">
        <v>43236</v>
      </c>
      <c r="D83">
        <v>1993.95</v>
      </c>
      <c r="E83">
        <v>1917</v>
      </c>
      <c r="F83">
        <v>1900</v>
      </c>
      <c r="G83" t="s">
        <v>23</v>
      </c>
      <c r="H83" t="s">
        <v>24</v>
      </c>
      <c r="I83" s="1">
        <v>43251</v>
      </c>
      <c r="J83">
        <v>26</v>
      </c>
      <c r="K83">
        <v>26.95</v>
      </c>
      <c r="L83">
        <v>18</v>
      </c>
      <c r="M83">
        <v>20.100000000000001</v>
      </c>
      <c r="N83">
        <v>106</v>
      </c>
      <c r="O83">
        <v>41250</v>
      </c>
      <c r="S83" s="2">
        <f>IF(P83=0, 0, IFERROR(M83 -#REF!, 0))</f>
        <v>0</v>
      </c>
    </row>
    <row r="84" spans="1:19" x14ac:dyDescent="0.2">
      <c r="A84" s="1">
        <v>43032</v>
      </c>
      <c r="B84" t="s">
        <v>19</v>
      </c>
      <c r="C84" s="1">
        <v>43031</v>
      </c>
      <c r="D84">
        <v>2366.1999999999998</v>
      </c>
      <c r="E84">
        <v>2485</v>
      </c>
      <c r="F84">
        <v>2500</v>
      </c>
      <c r="G84" t="s">
        <v>20</v>
      </c>
      <c r="H84" t="s">
        <v>21</v>
      </c>
      <c r="I84" s="1">
        <v>43069</v>
      </c>
      <c r="J84">
        <v>61.45</v>
      </c>
      <c r="K84">
        <v>64.3</v>
      </c>
      <c r="L84">
        <v>50.35</v>
      </c>
      <c r="M84">
        <v>51.45</v>
      </c>
      <c r="N84">
        <v>158</v>
      </c>
      <c r="O84">
        <v>109800</v>
      </c>
      <c r="P84" s="2">
        <f t="shared" ref="P84" si="120">IFERROR(J84-J85,0)</f>
        <v>6.25</v>
      </c>
      <c r="Q84" s="2">
        <f t="shared" ref="Q84" si="121">IF(P84=0, 0, IFERROR(M84 - M85, 0))</f>
        <v>1.8500000000000014</v>
      </c>
      <c r="R84" s="2">
        <f t="shared" ref="R84" si="122">IF(P84=0, 0, IFERROR(J84 - M85, 0))</f>
        <v>11.850000000000001</v>
      </c>
    </row>
    <row r="85" spans="1:19" x14ac:dyDescent="0.2">
      <c r="A85" s="1">
        <v>43032</v>
      </c>
      <c r="B85" t="s">
        <v>22</v>
      </c>
      <c r="C85" s="1">
        <v>43033</v>
      </c>
      <c r="D85">
        <v>2348.85</v>
      </c>
      <c r="E85">
        <v>2485</v>
      </c>
      <c r="F85">
        <v>2500</v>
      </c>
      <c r="G85" t="s">
        <v>20</v>
      </c>
      <c r="H85" t="s">
        <v>21</v>
      </c>
      <c r="I85" s="1">
        <v>43069</v>
      </c>
      <c r="J85">
        <v>55.2</v>
      </c>
      <c r="K85">
        <v>60.95</v>
      </c>
      <c r="L85">
        <v>46.9</v>
      </c>
      <c r="M85">
        <v>49.6</v>
      </c>
      <c r="N85">
        <v>251</v>
      </c>
      <c r="O85">
        <v>124000</v>
      </c>
      <c r="S85" s="2">
        <f>IF(P85=0, 0, IFERROR(M85 -#REF!, 0))</f>
        <v>0</v>
      </c>
    </row>
    <row r="86" spans="1:19" x14ac:dyDescent="0.2">
      <c r="A86" s="1">
        <v>43032</v>
      </c>
      <c r="B86" t="s">
        <v>19</v>
      </c>
      <c r="C86" s="1">
        <v>43031</v>
      </c>
      <c r="D86">
        <v>2366.1999999999998</v>
      </c>
      <c r="E86">
        <v>2248</v>
      </c>
      <c r="F86">
        <v>2250</v>
      </c>
      <c r="G86" t="s">
        <v>23</v>
      </c>
      <c r="H86" t="s">
        <v>24</v>
      </c>
      <c r="I86" s="1">
        <v>43069</v>
      </c>
      <c r="J86" t="s">
        <v>25</v>
      </c>
      <c r="K86" t="s">
        <v>25</v>
      </c>
      <c r="L86" t="s">
        <v>25</v>
      </c>
      <c r="M86">
        <v>300</v>
      </c>
      <c r="N86" t="s">
        <v>25</v>
      </c>
      <c r="O86" t="s">
        <v>25</v>
      </c>
      <c r="P86" s="2">
        <f t="shared" ref="P86" si="123">IFERROR(J86-J87,0)</f>
        <v>0</v>
      </c>
      <c r="Q86" s="2">
        <f t="shared" ref="Q86" si="124">IF(P86=0, 0, IFERROR(M86 - M87, 0))</f>
        <v>0</v>
      </c>
      <c r="R86" s="2">
        <f t="shared" ref="R86" si="125">IF(P86=0, 0, IFERROR(J86 - M87, 0))</f>
        <v>0</v>
      </c>
    </row>
    <row r="87" spans="1:19" x14ac:dyDescent="0.2">
      <c r="A87" s="1">
        <v>43032</v>
      </c>
      <c r="B87" t="s">
        <v>22</v>
      </c>
      <c r="C87" s="1">
        <v>43033</v>
      </c>
      <c r="D87">
        <v>2348.85</v>
      </c>
      <c r="E87">
        <v>2248</v>
      </c>
      <c r="F87">
        <v>2250</v>
      </c>
      <c r="G87" t="s">
        <v>23</v>
      </c>
      <c r="H87" t="s">
        <v>24</v>
      </c>
      <c r="I87" s="1">
        <v>43069</v>
      </c>
      <c r="J87" t="s">
        <v>25</v>
      </c>
      <c r="K87" t="s">
        <v>25</v>
      </c>
      <c r="L87" t="s">
        <v>25</v>
      </c>
      <c r="M87">
        <v>300</v>
      </c>
      <c r="N87" t="s">
        <v>25</v>
      </c>
      <c r="O87" t="s">
        <v>25</v>
      </c>
      <c r="S87" s="2">
        <f>IF(P87=0, 0, IFERROR(M87 -#REF!, 0))</f>
        <v>0</v>
      </c>
    </row>
    <row r="88" spans="1:19" x14ac:dyDescent="0.2">
      <c r="A88" s="1">
        <v>42948</v>
      </c>
      <c r="B88" t="s">
        <v>19</v>
      </c>
      <c r="C88" s="1">
        <v>42947</v>
      </c>
      <c r="D88">
        <v>2383.1999999999998</v>
      </c>
      <c r="E88">
        <v>2502</v>
      </c>
      <c r="F88">
        <v>2550</v>
      </c>
      <c r="G88" t="s">
        <v>20</v>
      </c>
      <c r="H88" t="s">
        <v>21</v>
      </c>
      <c r="I88" s="1">
        <v>42978</v>
      </c>
      <c r="J88">
        <v>41.3</v>
      </c>
      <c r="K88">
        <v>42.35</v>
      </c>
      <c r="L88">
        <v>26</v>
      </c>
      <c r="M88">
        <v>26.8</v>
      </c>
      <c r="N88">
        <v>422</v>
      </c>
      <c r="O88">
        <v>54600</v>
      </c>
      <c r="P88" s="2">
        <f t="shared" ref="P88" si="126">IFERROR(J88-J89,0)</f>
        <v>7.2999999999999972</v>
      </c>
      <c r="Q88" s="2">
        <f t="shared" ref="Q88" si="127">IF(P88=0, 0, IFERROR(M88 - M89, 0))</f>
        <v>3.6999999999999993</v>
      </c>
      <c r="R88" s="2">
        <f t="shared" ref="R88" si="128">IF(P88=0, 0, IFERROR(J88 - M89, 0))</f>
        <v>18.199999999999996</v>
      </c>
    </row>
    <row r="89" spans="1:19" x14ac:dyDescent="0.2">
      <c r="A89" s="1">
        <v>42948</v>
      </c>
      <c r="B89" t="s">
        <v>22</v>
      </c>
      <c r="C89" s="1">
        <v>42949</v>
      </c>
      <c r="D89">
        <v>2378.5500000000002</v>
      </c>
      <c r="E89">
        <v>2502</v>
      </c>
      <c r="F89">
        <v>2550</v>
      </c>
      <c r="G89" t="s">
        <v>20</v>
      </c>
      <c r="H89" t="s">
        <v>21</v>
      </c>
      <c r="I89" s="1">
        <v>42978</v>
      </c>
      <c r="J89">
        <v>34</v>
      </c>
      <c r="K89">
        <v>34</v>
      </c>
      <c r="L89">
        <v>21.6</v>
      </c>
      <c r="M89">
        <v>23.1</v>
      </c>
      <c r="N89">
        <v>191</v>
      </c>
      <c r="O89">
        <v>59600</v>
      </c>
      <c r="S89" s="2">
        <f>IF(P89=0, 0, IFERROR(M89 -#REF!, 0))</f>
        <v>0</v>
      </c>
    </row>
    <row r="90" spans="1:19" x14ac:dyDescent="0.2">
      <c r="A90" s="1">
        <v>42948</v>
      </c>
      <c r="B90" t="s">
        <v>19</v>
      </c>
      <c r="C90" s="1">
        <v>42947</v>
      </c>
      <c r="D90">
        <v>2383.1999999999998</v>
      </c>
      <c r="E90">
        <v>2264</v>
      </c>
      <c r="F90">
        <v>2250</v>
      </c>
      <c r="G90" t="s">
        <v>23</v>
      </c>
      <c r="H90" t="s">
        <v>24</v>
      </c>
      <c r="I90" s="1">
        <v>42978</v>
      </c>
      <c r="J90">
        <v>17</v>
      </c>
      <c r="K90">
        <v>27.55</v>
      </c>
      <c r="L90">
        <v>17</v>
      </c>
      <c r="M90">
        <v>26.3</v>
      </c>
      <c r="N90">
        <v>53</v>
      </c>
      <c r="O90">
        <v>10200</v>
      </c>
      <c r="P90" s="2">
        <f t="shared" ref="P90" si="129">IFERROR(J90-J91,0)</f>
        <v>2.5</v>
      </c>
      <c r="Q90" s="2">
        <f t="shared" ref="Q90" si="130">IF(P90=0, 0, IFERROR(M90 - M91, 0))</f>
        <v>4.1999999999999993</v>
      </c>
      <c r="R90" s="2">
        <f t="shared" ref="R90" si="131">IF(P90=0, 0, IFERROR(J90 - M91, 0))</f>
        <v>-5.1000000000000014</v>
      </c>
    </row>
    <row r="91" spans="1:19" x14ac:dyDescent="0.2">
      <c r="A91" s="1">
        <v>42948</v>
      </c>
      <c r="B91" t="s">
        <v>22</v>
      </c>
      <c r="C91" s="1">
        <v>42949</v>
      </c>
      <c r="D91">
        <v>2378.5500000000002</v>
      </c>
      <c r="E91">
        <v>2264</v>
      </c>
      <c r="F91">
        <v>2250</v>
      </c>
      <c r="G91" t="s">
        <v>23</v>
      </c>
      <c r="H91" t="s">
        <v>24</v>
      </c>
      <c r="I91" s="1">
        <v>42978</v>
      </c>
      <c r="J91">
        <v>14.5</v>
      </c>
      <c r="K91">
        <v>23.15</v>
      </c>
      <c r="L91">
        <v>14.5</v>
      </c>
      <c r="M91">
        <v>22.1</v>
      </c>
      <c r="N91">
        <v>31</v>
      </c>
      <c r="O91">
        <v>10400</v>
      </c>
      <c r="S91" s="2">
        <f>IF(P91=0, 0, IFERROR(M91 -#REF!, 0))</f>
        <v>0</v>
      </c>
    </row>
    <row r="92" spans="1:19" x14ac:dyDescent="0.2">
      <c r="A92" s="1">
        <v>42871</v>
      </c>
      <c r="B92" t="s">
        <v>19</v>
      </c>
      <c r="C92" s="1">
        <v>42870</v>
      </c>
      <c r="D92">
        <v>2675.8</v>
      </c>
      <c r="E92">
        <v>2810</v>
      </c>
      <c r="F92">
        <v>2850</v>
      </c>
      <c r="G92" t="s">
        <v>20</v>
      </c>
      <c r="H92" t="s">
        <v>21</v>
      </c>
      <c r="I92" s="1">
        <v>42880</v>
      </c>
      <c r="J92" t="s">
        <v>25</v>
      </c>
      <c r="K92" t="s">
        <v>25</v>
      </c>
      <c r="L92" t="s">
        <v>25</v>
      </c>
      <c r="M92">
        <v>9.5</v>
      </c>
      <c r="N92" t="s">
        <v>25</v>
      </c>
      <c r="O92">
        <v>800</v>
      </c>
      <c r="P92" s="2">
        <f t="shared" ref="P92" si="132">IFERROR(J92-J93,0)</f>
        <v>0</v>
      </c>
      <c r="Q92" s="2">
        <f t="shared" ref="Q92" si="133">IF(P92=0, 0, IFERROR(M92 - M93, 0))</f>
        <v>0</v>
      </c>
      <c r="R92" s="2">
        <f t="shared" ref="R92" si="134">IF(P92=0, 0, IFERROR(J92 - M93, 0))</f>
        <v>0</v>
      </c>
    </row>
    <row r="93" spans="1:19" x14ac:dyDescent="0.2">
      <c r="A93" s="1">
        <v>42871</v>
      </c>
      <c r="B93" t="s">
        <v>22</v>
      </c>
      <c r="C93" s="1">
        <v>42872</v>
      </c>
      <c r="D93">
        <v>2736.9</v>
      </c>
      <c r="E93">
        <v>2810</v>
      </c>
      <c r="F93">
        <v>2850</v>
      </c>
      <c r="G93" t="s">
        <v>20</v>
      </c>
      <c r="H93" t="s">
        <v>21</v>
      </c>
      <c r="I93" s="1">
        <v>42880</v>
      </c>
      <c r="J93">
        <v>7.9</v>
      </c>
      <c r="K93">
        <v>20</v>
      </c>
      <c r="L93">
        <v>6.65</v>
      </c>
      <c r="M93">
        <v>9.1999999999999993</v>
      </c>
      <c r="N93">
        <v>254</v>
      </c>
      <c r="O93">
        <v>16200</v>
      </c>
      <c r="S93" s="2">
        <f>IF(P93=0, 0, IFERROR(M93 -#REF!, 0))</f>
        <v>0</v>
      </c>
    </row>
    <row r="94" spans="1:19" x14ac:dyDescent="0.2">
      <c r="A94" s="1">
        <v>42871</v>
      </c>
      <c r="B94" t="s">
        <v>19</v>
      </c>
      <c r="C94" s="1">
        <v>42870</v>
      </c>
      <c r="D94">
        <v>2675.8</v>
      </c>
      <c r="E94">
        <v>2542</v>
      </c>
      <c r="F94">
        <v>2550</v>
      </c>
      <c r="G94" t="s">
        <v>23</v>
      </c>
      <c r="H94" t="s">
        <v>24</v>
      </c>
      <c r="I94" s="1">
        <v>42880</v>
      </c>
      <c r="J94">
        <v>28.1</v>
      </c>
      <c r="K94">
        <v>35</v>
      </c>
      <c r="L94">
        <v>7.7</v>
      </c>
      <c r="M94">
        <v>9.8000000000000007</v>
      </c>
      <c r="N94">
        <v>992</v>
      </c>
      <c r="O94">
        <v>44000</v>
      </c>
      <c r="P94" s="2">
        <f t="shared" ref="P94" si="135">IFERROR(J94-J95,0)</f>
        <v>21.75</v>
      </c>
      <c r="Q94" s="2">
        <f t="shared" ref="Q94" si="136">IF(P94=0, 0, IFERROR(M94 - M95, 0))</f>
        <v>5.4</v>
      </c>
      <c r="R94" s="2">
        <f t="shared" ref="R94" si="137">IF(P94=0, 0, IFERROR(J94 - M95, 0))</f>
        <v>23.700000000000003</v>
      </c>
    </row>
    <row r="95" spans="1:19" x14ac:dyDescent="0.2">
      <c r="A95" s="1">
        <v>42871</v>
      </c>
      <c r="B95" t="s">
        <v>22</v>
      </c>
      <c r="C95" s="1">
        <v>42872</v>
      </c>
      <c r="D95">
        <v>2736.9</v>
      </c>
      <c r="E95">
        <v>2542</v>
      </c>
      <c r="F95">
        <v>2550</v>
      </c>
      <c r="G95" t="s">
        <v>23</v>
      </c>
      <c r="H95" t="s">
        <v>24</v>
      </c>
      <c r="I95" s="1">
        <v>42880</v>
      </c>
      <c r="J95">
        <v>6.35</v>
      </c>
      <c r="K95">
        <v>6.8</v>
      </c>
      <c r="L95">
        <v>3.25</v>
      </c>
      <c r="M95">
        <v>4.4000000000000004</v>
      </c>
      <c r="N95">
        <v>104</v>
      </c>
      <c r="O95">
        <v>31200</v>
      </c>
      <c r="S95" s="2">
        <f>IF(P95=0, 0, IFERROR(M95 -#REF!, 0))</f>
        <v>0</v>
      </c>
    </row>
    <row r="96" spans="1:19" x14ac:dyDescent="0.2">
      <c r="A96" s="1">
        <v>42668</v>
      </c>
      <c r="B96" t="s">
        <v>19</v>
      </c>
      <c r="C96" s="1">
        <v>42667</v>
      </c>
      <c r="D96">
        <v>3089.25</v>
      </c>
      <c r="E96">
        <v>3244</v>
      </c>
      <c r="F96">
        <v>3250</v>
      </c>
      <c r="G96" t="s">
        <v>20</v>
      </c>
      <c r="H96" t="s">
        <v>21</v>
      </c>
      <c r="I96" s="1">
        <v>42698</v>
      </c>
      <c r="J96">
        <v>43</v>
      </c>
      <c r="K96">
        <v>49</v>
      </c>
      <c r="L96">
        <v>39</v>
      </c>
      <c r="M96">
        <v>49</v>
      </c>
      <c r="N96">
        <v>5</v>
      </c>
      <c r="O96">
        <v>1200</v>
      </c>
      <c r="P96" s="2">
        <f t="shared" ref="P96" si="138">IFERROR(J96-J97,0)</f>
        <v>-35.150000000000006</v>
      </c>
      <c r="Q96" s="2">
        <f t="shared" ref="Q96" si="139">IF(P96=0, 0, IFERROR(M96 - M97, 0))</f>
        <v>-38.75</v>
      </c>
      <c r="R96" s="2">
        <f t="shared" ref="R96" si="140">IF(P96=0, 0, IFERROR(J96 - M97, 0))</f>
        <v>-44.75</v>
      </c>
    </row>
    <row r="97" spans="1:19" x14ac:dyDescent="0.2">
      <c r="A97" s="1">
        <v>42668</v>
      </c>
      <c r="B97" t="s">
        <v>22</v>
      </c>
      <c r="C97" s="1">
        <v>42669</v>
      </c>
      <c r="D97">
        <v>3242.3</v>
      </c>
      <c r="E97">
        <v>3244</v>
      </c>
      <c r="F97">
        <v>3250</v>
      </c>
      <c r="G97" t="s">
        <v>20</v>
      </c>
      <c r="H97" t="s">
        <v>21</v>
      </c>
      <c r="I97" s="1">
        <v>42698</v>
      </c>
      <c r="J97">
        <v>78.150000000000006</v>
      </c>
      <c r="K97">
        <v>94.55</v>
      </c>
      <c r="L97">
        <v>67</v>
      </c>
      <c r="M97">
        <v>87.75</v>
      </c>
      <c r="N97">
        <v>22</v>
      </c>
      <c r="O97">
        <v>4000</v>
      </c>
      <c r="S97" s="2">
        <f>IF(P97=0, 0, IFERROR(M97 -#REF!, 0))</f>
        <v>0</v>
      </c>
    </row>
    <row r="98" spans="1:19" x14ac:dyDescent="0.2">
      <c r="A98" s="1">
        <v>42668</v>
      </c>
      <c r="B98" t="s">
        <v>19</v>
      </c>
      <c r="C98" s="1">
        <v>42667</v>
      </c>
      <c r="D98">
        <v>3089.25</v>
      </c>
      <c r="E98">
        <v>2935</v>
      </c>
      <c r="F98">
        <v>2950</v>
      </c>
      <c r="G98" t="s">
        <v>23</v>
      </c>
      <c r="H98" t="s">
        <v>24</v>
      </c>
      <c r="I98" s="1">
        <v>42698</v>
      </c>
      <c r="J98">
        <v>31.5</v>
      </c>
      <c r="K98">
        <v>35</v>
      </c>
      <c r="L98">
        <v>31.5</v>
      </c>
      <c r="M98">
        <v>35</v>
      </c>
      <c r="N98">
        <v>3</v>
      </c>
      <c r="O98">
        <v>600</v>
      </c>
      <c r="P98" s="2">
        <f t="shared" ref="P98" si="141">IFERROR(J98-J99,0)</f>
        <v>13.5</v>
      </c>
      <c r="Q98" s="2">
        <f t="shared" ref="Q98" si="142">IF(P98=0, 0, IFERROR(M98 - M99, 0))</f>
        <v>17</v>
      </c>
      <c r="R98" s="2">
        <f t="shared" ref="R98" si="143">IF(P98=0, 0, IFERROR(J98 - M99, 0))</f>
        <v>13.5</v>
      </c>
    </row>
    <row r="99" spans="1:19" x14ac:dyDescent="0.2">
      <c r="A99" s="1">
        <v>42668</v>
      </c>
      <c r="B99" t="s">
        <v>22</v>
      </c>
      <c r="C99" s="1">
        <v>42669</v>
      </c>
      <c r="D99">
        <v>3242.3</v>
      </c>
      <c r="E99">
        <v>2935</v>
      </c>
      <c r="F99">
        <v>2950</v>
      </c>
      <c r="G99" t="s">
        <v>23</v>
      </c>
      <c r="H99" t="s">
        <v>24</v>
      </c>
      <c r="I99" s="1">
        <v>42698</v>
      </c>
      <c r="J99">
        <v>18</v>
      </c>
      <c r="K99">
        <v>18</v>
      </c>
      <c r="L99">
        <v>18</v>
      </c>
      <c r="M99">
        <v>18</v>
      </c>
      <c r="N99">
        <v>1</v>
      </c>
      <c r="O99">
        <v>1000</v>
      </c>
      <c r="S99" s="2">
        <f>IF(P99=0, 0, IFERROR(M99 -#REF!, 0))</f>
        <v>0</v>
      </c>
    </row>
    <row r="100" spans="1:19" x14ac:dyDescent="0.2">
      <c r="A100" s="1">
        <v>42584</v>
      </c>
      <c r="B100" t="s">
        <v>19</v>
      </c>
      <c r="C100" s="1">
        <v>42583</v>
      </c>
      <c r="D100">
        <v>2980.5</v>
      </c>
      <c r="E100">
        <v>3130</v>
      </c>
      <c r="F100">
        <v>3150</v>
      </c>
      <c r="G100" t="s">
        <v>20</v>
      </c>
      <c r="H100" t="s">
        <v>21</v>
      </c>
      <c r="I100" s="1">
        <v>42607</v>
      </c>
      <c r="J100">
        <v>44.85</v>
      </c>
      <c r="K100">
        <v>47.95</v>
      </c>
      <c r="L100">
        <v>37.15</v>
      </c>
      <c r="M100">
        <v>43.35</v>
      </c>
      <c r="N100">
        <v>164</v>
      </c>
      <c r="O100">
        <v>26800</v>
      </c>
      <c r="P100" s="2">
        <f t="shared" ref="P100" si="144">IFERROR(J100-J101,0)</f>
        <v>6.7000000000000028</v>
      </c>
      <c r="Q100" s="2">
        <f t="shared" ref="Q100" si="145">IF(P100=0, 0, IFERROR(M100 - M101, 0))</f>
        <v>14.350000000000001</v>
      </c>
      <c r="R100" s="2">
        <f t="shared" ref="R100" si="146">IF(P100=0, 0, IFERROR(J100 - M101, 0))</f>
        <v>15.850000000000001</v>
      </c>
    </row>
    <row r="101" spans="1:19" x14ac:dyDescent="0.2">
      <c r="A101" s="1">
        <v>42584</v>
      </c>
      <c r="B101" t="s">
        <v>22</v>
      </c>
      <c r="C101" s="1">
        <v>42585</v>
      </c>
      <c r="D101">
        <v>2939.15</v>
      </c>
      <c r="E101">
        <v>3130</v>
      </c>
      <c r="F101">
        <v>3150</v>
      </c>
      <c r="G101" t="s">
        <v>20</v>
      </c>
      <c r="H101" t="s">
        <v>21</v>
      </c>
      <c r="I101" s="1">
        <v>42607</v>
      </c>
      <c r="J101">
        <v>38.15</v>
      </c>
      <c r="K101">
        <v>39</v>
      </c>
      <c r="L101">
        <v>27.9</v>
      </c>
      <c r="M101">
        <v>29</v>
      </c>
      <c r="N101">
        <v>148</v>
      </c>
      <c r="O101">
        <v>39200</v>
      </c>
      <c r="S101" s="2">
        <f>IF(P101=0, 0, IFERROR(M101 -#REF!, 0))</f>
        <v>0</v>
      </c>
    </row>
    <row r="102" spans="1:19" x14ac:dyDescent="0.2">
      <c r="A102" s="1">
        <v>42584</v>
      </c>
      <c r="B102" t="s">
        <v>19</v>
      </c>
      <c r="C102" s="1">
        <v>42583</v>
      </c>
      <c r="D102">
        <v>2980.5</v>
      </c>
      <c r="E102">
        <v>2831</v>
      </c>
      <c r="F102">
        <v>2850</v>
      </c>
      <c r="G102" t="s">
        <v>23</v>
      </c>
      <c r="H102" t="s">
        <v>24</v>
      </c>
      <c r="I102" s="1">
        <v>42607</v>
      </c>
      <c r="J102">
        <v>47.35</v>
      </c>
      <c r="K102">
        <v>48.85</v>
      </c>
      <c r="L102">
        <v>36.200000000000003</v>
      </c>
      <c r="M102">
        <v>40.799999999999997</v>
      </c>
      <c r="N102">
        <v>28</v>
      </c>
      <c r="O102">
        <v>4400</v>
      </c>
      <c r="P102" s="2">
        <f t="shared" ref="P102" si="147">IFERROR(J102-J103,0)</f>
        <v>-0.64999999999999858</v>
      </c>
      <c r="Q102" s="2">
        <f t="shared" ref="Q102" si="148">IF(P102=0, 0, IFERROR(M102 - M103, 0))</f>
        <v>-8.75</v>
      </c>
      <c r="R102" s="2">
        <f t="shared" ref="R102" si="149">IF(P102=0, 0, IFERROR(J102 - M103, 0))</f>
        <v>-2.1999999999999957</v>
      </c>
    </row>
    <row r="103" spans="1:19" x14ac:dyDescent="0.2">
      <c r="A103" s="1">
        <v>42584</v>
      </c>
      <c r="B103" t="s">
        <v>22</v>
      </c>
      <c r="C103" s="1">
        <v>42585</v>
      </c>
      <c r="D103">
        <v>2939.15</v>
      </c>
      <c r="E103">
        <v>2831</v>
      </c>
      <c r="F103">
        <v>2850</v>
      </c>
      <c r="G103" t="s">
        <v>23</v>
      </c>
      <c r="H103" t="s">
        <v>24</v>
      </c>
      <c r="I103" s="1">
        <v>42607</v>
      </c>
      <c r="J103">
        <v>48</v>
      </c>
      <c r="K103">
        <v>50.5</v>
      </c>
      <c r="L103">
        <v>39.299999999999997</v>
      </c>
      <c r="M103">
        <v>49.55</v>
      </c>
      <c r="N103">
        <v>25</v>
      </c>
      <c r="O103">
        <v>5000</v>
      </c>
      <c r="S103" s="2">
        <f>IF(P103=0, 0, IFERROR(M103 -#REF!, 0))</f>
        <v>0</v>
      </c>
    </row>
    <row r="104" spans="1:19" x14ac:dyDescent="0.2">
      <c r="A104" s="1">
        <v>42507</v>
      </c>
      <c r="B104" t="s">
        <v>19</v>
      </c>
      <c r="C104" s="1">
        <v>42506</v>
      </c>
      <c r="D104">
        <v>3002.4</v>
      </c>
      <c r="E104">
        <v>3153</v>
      </c>
      <c r="F104">
        <v>3200</v>
      </c>
      <c r="G104" t="s">
        <v>20</v>
      </c>
      <c r="H104" t="s">
        <v>21</v>
      </c>
      <c r="I104" s="1">
        <v>42516</v>
      </c>
      <c r="J104">
        <v>6</v>
      </c>
      <c r="K104">
        <v>8.35</v>
      </c>
      <c r="L104">
        <v>4.95</v>
      </c>
      <c r="M104">
        <v>5.35</v>
      </c>
      <c r="N104">
        <v>360</v>
      </c>
      <c r="O104">
        <v>123750</v>
      </c>
      <c r="P104" s="2">
        <f t="shared" ref="P104" si="150">IFERROR(J104-J105,0)</f>
        <v>2.5499999999999998</v>
      </c>
      <c r="Q104" s="2">
        <f t="shared" ref="Q104" si="151">IF(P104=0, 0, IFERROR(M104 - M105, 0))</f>
        <v>1.4999999999999996</v>
      </c>
      <c r="R104" s="2">
        <f t="shared" ref="R104" si="152">IF(P104=0, 0, IFERROR(J104 - M105, 0))</f>
        <v>2.15</v>
      </c>
    </row>
    <row r="105" spans="1:19" x14ac:dyDescent="0.2">
      <c r="A105" s="1">
        <v>42507</v>
      </c>
      <c r="B105" t="s">
        <v>22</v>
      </c>
      <c r="C105" s="1">
        <v>42508</v>
      </c>
      <c r="D105">
        <v>3025.3</v>
      </c>
      <c r="E105">
        <v>3153</v>
      </c>
      <c r="F105">
        <v>3200</v>
      </c>
      <c r="G105" t="s">
        <v>20</v>
      </c>
      <c r="H105" t="s">
        <v>21</v>
      </c>
      <c r="I105" s="1">
        <v>42516</v>
      </c>
      <c r="J105">
        <v>3.45</v>
      </c>
      <c r="K105">
        <v>6.45</v>
      </c>
      <c r="L105">
        <v>3.45</v>
      </c>
      <c r="M105">
        <v>3.85</v>
      </c>
      <c r="N105">
        <v>118</v>
      </c>
      <c r="O105">
        <v>109350</v>
      </c>
      <c r="S105" s="2">
        <f>IF(P105=0, 0, IFERROR(M105 -#REF!, 0))</f>
        <v>0</v>
      </c>
    </row>
    <row r="106" spans="1:19" x14ac:dyDescent="0.2">
      <c r="A106" s="1">
        <v>42507</v>
      </c>
      <c r="B106" t="s">
        <v>19</v>
      </c>
      <c r="C106" s="1">
        <v>42506</v>
      </c>
      <c r="D106">
        <v>3002.4</v>
      </c>
      <c r="E106">
        <v>2852</v>
      </c>
      <c r="F106">
        <v>2850</v>
      </c>
      <c r="G106" t="s">
        <v>23</v>
      </c>
      <c r="H106" t="s">
        <v>24</v>
      </c>
      <c r="I106" s="1">
        <v>42516</v>
      </c>
      <c r="J106">
        <v>15</v>
      </c>
      <c r="K106">
        <v>15</v>
      </c>
      <c r="L106">
        <v>9.15</v>
      </c>
      <c r="M106">
        <v>11.05</v>
      </c>
      <c r="N106">
        <v>355</v>
      </c>
      <c r="O106">
        <v>33300</v>
      </c>
      <c r="P106" s="2">
        <f t="shared" ref="P106" si="153">IFERROR(J106-J107,0)</f>
        <v>8</v>
      </c>
      <c r="Q106" s="2">
        <f t="shared" ref="Q106" si="154">IF(P106=0, 0, IFERROR(M106 - M107, 0))</f>
        <v>5.7500000000000009</v>
      </c>
      <c r="R106" s="2">
        <f t="shared" ref="R106" si="155">IF(P106=0, 0, IFERROR(J106 - M107, 0))</f>
        <v>9.6999999999999993</v>
      </c>
    </row>
    <row r="107" spans="1:19" x14ac:dyDescent="0.2">
      <c r="A107" s="1">
        <v>42507</v>
      </c>
      <c r="B107" t="s">
        <v>22</v>
      </c>
      <c r="C107" s="1">
        <v>42508</v>
      </c>
      <c r="D107">
        <v>3025.3</v>
      </c>
      <c r="E107">
        <v>2852</v>
      </c>
      <c r="F107">
        <v>2850</v>
      </c>
      <c r="G107" t="s">
        <v>23</v>
      </c>
      <c r="H107" t="s">
        <v>24</v>
      </c>
      <c r="I107" s="1">
        <v>42516</v>
      </c>
      <c r="J107">
        <v>7</v>
      </c>
      <c r="K107">
        <v>7.7</v>
      </c>
      <c r="L107">
        <v>4</v>
      </c>
      <c r="M107">
        <v>5.3</v>
      </c>
      <c r="N107">
        <v>140</v>
      </c>
      <c r="O107">
        <v>32400</v>
      </c>
      <c r="S107" s="2">
        <f>IF(P107=0, 0, IFERROR(M107 -#REF!, 0))</f>
        <v>0</v>
      </c>
    </row>
    <row r="108" spans="1:19" x14ac:dyDescent="0.2">
      <c r="A108" s="1">
        <v>42303</v>
      </c>
      <c r="B108" t="s">
        <v>19</v>
      </c>
      <c r="C108" s="1">
        <v>42300</v>
      </c>
      <c r="D108">
        <v>4188.3999999999996</v>
      </c>
      <c r="E108">
        <v>4398</v>
      </c>
      <c r="F108">
        <v>4400</v>
      </c>
      <c r="G108" t="s">
        <v>20</v>
      </c>
      <c r="H108" t="s">
        <v>21</v>
      </c>
      <c r="I108" s="1">
        <v>42334</v>
      </c>
      <c r="J108">
        <v>59</v>
      </c>
      <c r="K108">
        <v>68</v>
      </c>
      <c r="L108">
        <v>53</v>
      </c>
      <c r="M108">
        <v>68</v>
      </c>
      <c r="N108">
        <v>16</v>
      </c>
      <c r="O108">
        <v>4200</v>
      </c>
      <c r="P108" s="2">
        <f t="shared" ref="P108" si="156">IFERROR(J108-J109,0)</f>
        <v>-13.099999999999994</v>
      </c>
      <c r="Q108" s="2">
        <f t="shared" ref="Q108" si="157">IF(P108=0, 0, IFERROR(M108 - M109, 0))</f>
        <v>6.2999999999999972</v>
      </c>
      <c r="R108" s="2">
        <f t="shared" ref="R108" si="158">IF(P108=0, 0, IFERROR(J108 - M109, 0))</f>
        <v>-2.7000000000000028</v>
      </c>
    </row>
    <row r="109" spans="1:19" x14ac:dyDescent="0.2">
      <c r="A109" s="1">
        <v>42303</v>
      </c>
      <c r="B109" t="s">
        <v>22</v>
      </c>
      <c r="C109" s="1">
        <v>42304</v>
      </c>
      <c r="D109">
        <v>4179.1000000000004</v>
      </c>
      <c r="E109">
        <v>4398</v>
      </c>
      <c r="F109">
        <v>4400</v>
      </c>
      <c r="G109" t="s">
        <v>20</v>
      </c>
      <c r="H109" t="s">
        <v>21</v>
      </c>
      <c r="I109" s="1">
        <v>42334</v>
      </c>
      <c r="J109">
        <v>72.099999999999994</v>
      </c>
      <c r="K109">
        <v>72.099999999999994</v>
      </c>
      <c r="L109">
        <v>59.15</v>
      </c>
      <c r="M109">
        <v>61.7</v>
      </c>
      <c r="N109">
        <v>13</v>
      </c>
      <c r="O109">
        <v>4200</v>
      </c>
      <c r="S109" s="2">
        <f>IF(P109=0, 0, IFERROR(M109 -#REF!, 0))</f>
        <v>0</v>
      </c>
    </row>
    <row r="110" spans="1:19" x14ac:dyDescent="0.2">
      <c r="A110" s="1">
        <v>42303</v>
      </c>
      <c r="B110" t="s">
        <v>19</v>
      </c>
      <c r="C110" s="1">
        <v>42300</v>
      </c>
      <c r="D110">
        <v>4188.3999999999996</v>
      </c>
      <c r="E110">
        <v>3979</v>
      </c>
      <c r="F110">
        <v>4000</v>
      </c>
      <c r="G110" t="s">
        <v>23</v>
      </c>
      <c r="H110" t="s">
        <v>24</v>
      </c>
      <c r="I110" s="1">
        <v>42334</v>
      </c>
      <c r="J110">
        <v>53.5</v>
      </c>
      <c r="K110">
        <v>53.5</v>
      </c>
      <c r="L110">
        <v>53.5</v>
      </c>
      <c r="M110">
        <v>53.5</v>
      </c>
      <c r="N110">
        <v>1</v>
      </c>
      <c r="O110">
        <v>1200</v>
      </c>
      <c r="P110" s="2">
        <f t="shared" ref="P110" si="159">IFERROR(J110-J111,0)</f>
        <v>5.5</v>
      </c>
      <c r="Q110" s="2">
        <f t="shared" ref="Q110" si="160">IF(P110=0, 0, IFERROR(M110 - M111, 0))</f>
        <v>5.5</v>
      </c>
      <c r="R110" s="2">
        <f t="shared" ref="R110" si="161">IF(P110=0, 0, IFERROR(J110 - M111, 0))</f>
        <v>5.5</v>
      </c>
    </row>
    <row r="111" spans="1:19" x14ac:dyDescent="0.2">
      <c r="A111" s="1">
        <v>42303</v>
      </c>
      <c r="B111" t="s">
        <v>22</v>
      </c>
      <c r="C111" s="1">
        <v>42304</v>
      </c>
      <c r="D111">
        <v>4179.1000000000004</v>
      </c>
      <c r="E111">
        <v>3979</v>
      </c>
      <c r="F111">
        <v>4000</v>
      </c>
      <c r="G111" t="s">
        <v>23</v>
      </c>
      <c r="H111" t="s">
        <v>24</v>
      </c>
      <c r="I111" s="1">
        <v>42334</v>
      </c>
      <c r="J111">
        <v>48</v>
      </c>
      <c r="K111">
        <v>48.15</v>
      </c>
      <c r="L111">
        <v>47</v>
      </c>
      <c r="M111">
        <v>48</v>
      </c>
      <c r="N111">
        <v>7</v>
      </c>
      <c r="O111">
        <v>3750</v>
      </c>
      <c r="S111" s="2">
        <f>IF(P111=0, 0, IFERROR(M111 -#REF!, 0))</f>
        <v>0</v>
      </c>
    </row>
    <row r="112" spans="1:19" x14ac:dyDescent="0.2">
      <c r="A112" s="1">
        <v>42219</v>
      </c>
      <c r="B112" t="s">
        <v>19</v>
      </c>
      <c r="C112" s="1">
        <v>42216</v>
      </c>
      <c r="D112">
        <v>4076.1</v>
      </c>
      <c r="E112">
        <v>4280</v>
      </c>
      <c r="F112">
        <v>4300</v>
      </c>
      <c r="G112" t="s">
        <v>20</v>
      </c>
      <c r="H112" t="s">
        <v>21</v>
      </c>
      <c r="I112" s="1">
        <v>42243</v>
      </c>
      <c r="J112">
        <v>32.6</v>
      </c>
      <c r="K112">
        <v>40.25</v>
      </c>
      <c r="L112">
        <v>29.15</v>
      </c>
      <c r="M112">
        <v>39.6</v>
      </c>
      <c r="N112">
        <v>157</v>
      </c>
      <c r="O112">
        <v>13500</v>
      </c>
      <c r="P112" s="2">
        <f t="shared" ref="P112" si="162">IFERROR(J112-J113,0)</f>
        <v>-11.399999999999999</v>
      </c>
      <c r="Q112" s="2">
        <f t="shared" ref="Q112" si="163">IF(P112=0, 0, IFERROR(M112 - M113, 0))</f>
        <v>-10.949999999999996</v>
      </c>
      <c r="R112" s="2">
        <f t="shared" ref="R112" si="164">IF(P112=0, 0, IFERROR(J112 - M113, 0))</f>
        <v>-17.949999999999996</v>
      </c>
    </row>
    <row r="113" spans="1:19" x14ac:dyDescent="0.2">
      <c r="A113" s="1">
        <v>42219</v>
      </c>
      <c r="B113" t="s">
        <v>22</v>
      </c>
      <c r="C113" s="1">
        <v>42220</v>
      </c>
      <c r="D113">
        <v>4161.75</v>
      </c>
      <c r="E113">
        <v>4280</v>
      </c>
      <c r="F113">
        <v>4300</v>
      </c>
      <c r="G113" t="s">
        <v>20</v>
      </c>
      <c r="H113" t="s">
        <v>21</v>
      </c>
      <c r="I113" s="1">
        <v>42243</v>
      </c>
      <c r="J113">
        <v>44</v>
      </c>
      <c r="K113">
        <v>58.3</v>
      </c>
      <c r="L113">
        <v>39</v>
      </c>
      <c r="M113">
        <v>50.55</v>
      </c>
      <c r="N113">
        <v>128</v>
      </c>
      <c r="O113">
        <v>15125</v>
      </c>
      <c r="S113" s="2">
        <f>IF(P113=0, 0, IFERROR(M113 -#REF!, 0))</f>
        <v>0</v>
      </c>
    </row>
    <row r="114" spans="1:19" x14ac:dyDescent="0.2">
      <c r="A114" s="1">
        <v>42219</v>
      </c>
      <c r="B114" t="s">
        <v>19</v>
      </c>
      <c r="C114" s="1">
        <v>42216</v>
      </c>
      <c r="D114">
        <v>4076.1</v>
      </c>
      <c r="E114">
        <v>3872</v>
      </c>
      <c r="F114">
        <v>3850</v>
      </c>
      <c r="G114" t="s">
        <v>23</v>
      </c>
      <c r="H114" t="s">
        <v>24</v>
      </c>
      <c r="I114" s="1">
        <v>42243</v>
      </c>
      <c r="J114">
        <v>49.7</v>
      </c>
      <c r="K114">
        <v>52</v>
      </c>
      <c r="L114">
        <v>29.05</v>
      </c>
      <c r="M114">
        <v>30.45</v>
      </c>
      <c r="N114">
        <v>173</v>
      </c>
      <c r="O114">
        <v>13500</v>
      </c>
      <c r="P114" s="2">
        <f t="shared" ref="P114" si="165">IFERROR(J114-J115,0)</f>
        <v>28.6</v>
      </c>
      <c r="Q114" s="2">
        <f t="shared" ref="Q114" si="166">IF(P114=0, 0, IFERROR(M114 - M115, 0))</f>
        <v>11.95</v>
      </c>
      <c r="R114" s="2">
        <f t="shared" ref="R114" si="167">IF(P114=0, 0, IFERROR(J114 - M115, 0))</f>
        <v>31.200000000000003</v>
      </c>
    </row>
    <row r="115" spans="1:19" x14ac:dyDescent="0.2">
      <c r="A115" s="1">
        <v>42219</v>
      </c>
      <c r="B115" t="s">
        <v>22</v>
      </c>
      <c r="C115" s="1">
        <v>42220</v>
      </c>
      <c r="D115">
        <v>4161.75</v>
      </c>
      <c r="E115">
        <v>3872</v>
      </c>
      <c r="F115">
        <v>3850</v>
      </c>
      <c r="G115" t="s">
        <v>23</v>
      </c>
      <c r="H115" t="s">
        <v>24</v>
      </c>
      <c r="I115" s="1">
        <v>42243</v>
      </c>
      <c r="J115">
        <v>21.1</v>
      </c>
      <c r="K115">
        <v>23.45</v>
      </c>
      <c r="L115">
        <v>17.850000000000001</v>
      </c>
      <c r="M115">
        <v>18.5</v>
      </c>
      <c r="N115">
        <v>11</v>
      </c>
      <c r="O115">
        <v>14750</v>
      </c>
      <c r="S115" s="2">
        <f>IF(P115=0, 0, IFERROR(M115 -#REF!, 0))</f>
        <v>0</v>
      </c>
    </row>
    <row r="116" spans="1:19" x14ac:dyDescent="0.2">
      <c r="A116" s="1">
        <v>42142</v>
      </c>
      <c r="B116" t="s">
        <v>19</v>
      </c>
      <c r="C116" s="1">
        <v>42139</v>
      </c>
      <c r="D116">
        <v>3496.45</v>
      </c>
      <c r="E116">
        <v>3671</v>
      </c>
      <c r="F116">
        <v>3700</v>
      </c>
      <c r="G116" t="s">
        <v>20</v>
      </c>
      <c r="H116" t="s">
        <v>21</v>
      </c>
      <c r="I116" s="1">
        <v>42152</v>
      </c>
      <c r="J116">
        <v>15.85</v>
      </c>
      <c r="K116">
        <v>20</v>
      </c>
      <c r="L116">
        <v>13.95</v>
      </c>
      <c r="M116">
        <v>16.3</v>
      </c>
      <c r="N116">
        <v>106</v>
      </c>
      <c r="O116">
        <v>22375</v>
      </c>
      <c r="P116" s="2">
        <f t="shared" ref="P116" si="168">IFERROR(J116-J117,0)</f>
        <v>-9.2500000000000018</v>
      </c>
      <c r="Q116" s="2">
        <f t="shared" ref="Q116" si="169">IF(P116=0, 0, IFERROR(M116 - M117, 0))</f>
        <v>-19.150000000000002</v>
      </c>
      <c r="R116" s="2">
        <f t="shared" ref="R116" si="170">IF(P116=0, 0, IFERROR(J116 - M117, 0))</f>
        <v>-19.600000000000001</v>
      </c>
    </row>
    <row r="117" spans="1:19" x14ac:dyDescent="0.2">
      <c r="A117" s="1">
        <v>42142</v>
      </c>
      <c r="B117" t="s">
        <v>22</v>
      </c>
      <c r="C117" s="1">
        <v>42143</v>
      </c>
      <c r="D117">
        <v>3636</v>
      </c>
      <c r="E117">
        <v>3671</v>
      </c>
      <c r="F117">
        <v>3700</v>
      </c>
      <c r="G117" t="s">
        <v>20</v>
      </c>
      <c r="H117" t="s">
        <v>21</v>
      </c>
      <c r="I117" s="1">
        <v>42152</v>
      </c>
      <c r="J117">
        <v>25.1</v>
      </c>
      <c r="K117">
        <v>60</v>
      </c>
      <c r="L117">
        <v>20.149999999999999</v>
      </c>
      <c r="M117">
        <v>35.450000000000003</v>
      </c>
      <c r="N117">
        <v>558</v>
      </c>
      <c r="O117">
        <v>19000</v>
      </c>
      <c r="S117" s="2">
        <f>IF(P117=0, 0, IFERROR(M117 -#REF!, 0))</f>
        <v>0</v>
      </c>
    </row>
    <row r="118" spans="1:19" x14ac:dyDescent="0.2">
      <c r="A118" s="1">
        <v>42142</v>
      </c>
      <c r="B118" t="s">
        <v>19</v>
      </c>
      <c r="C118" s="1">
        <v>42139</v>
      </c>
      <c r="D118">
        <v>3496.45</v>
      </c>
      <c r="E118">
        <v>3322</v>
      </c>
      <c r="F118">
        <v>3300</v>
      </c>
      <c r="G118" t="s">
        <v>23</v>
      </c>
      <c r="H118" t="s">
        <v>24</v>
      </c>
      <c r="I118" s="1">
        <v>42152</v>
      </c>
      <c r="J118">
        <v>17.600000000000001</v>
      </c>
      <c r="K118">
        <v>22.85</v>
      </c>
      <c r="L118">
        <v>16.75</v>
      </c>
      <c r="M118">
        <v>17.7</v>
      </c>
      <c r="N118">
        <v>110</v>
      </c>
      <c r="O118">
        <v>37750</v>
      </c>
      <c r="P118" s="2">
        <f t="shared" ref="P118" si="171">IFERROR(J118-J119,0)</f>
        <v>12.650000000000002</v>
      </c>
      <c r="Q118" s="2">
        <f t="shared" ref="Q118" si="172">IF(P118=0, 0, IFERROR(M118 - M119, 0))</f>
        <v>14.7</v>
      </c>
      <c r="R118" s="2">
        <f t="shared" ref="R118" si="173">IF(P118=0, 0, IFERROR(J118 - M119, 0))</f>
        <v>14.600000000000001</v>
      </c>
    </row>
    <row r="119" spans="1:19" x14ac:dyDescent="0.2">
      <c r="A119" s="1">
        <v>42142</v>
      </c>
      <c r="B119" t="s">
        <v>22</v>
      </c>
      <c r="C119" s="1">
        <v>42143</v>
      </c>
      <c r="D119">
        <v>3636</v>
      </c>
      <c r="E119">
        <v>3322</v>
      </c>
      <c r="F119">
        <v>3300</v>
      </c>
      <c r="G119" t="s">
        <v>23</v>
      </c>
      <c r="H119" t="s">
        <v>24</v>
      </c>
      <c r="I119" s="1">
        <v>42152</v>
      </c>
      <c r="J119">
        <v>4.95</v>
      </c>
      <c r="K119">
        <v>5.2</v>
      </c>
      <c r="L119">
        <v>1.2</v>
      </c>
      <c r="M119">
        <v>3</v>
      </c>
      <c r="N119">
        <v>66</v>
      </c>
      <c r="O119">
        <v>40125</v>
      </c>
      <c r="S119" s="2">
        <f t="shared" ref="S119" si="174">IF(P119=0, 0, IFERROR(M119 - J121, 0))</f>
        <v>0</v>
      </c>
    </row>
    <row r="120" spans="1:19" x14ac:dyDescent="0.2">
      <c r="O120" t="s">
        <v>26</v>
      </c>
      <c r="P120">
        <f>SUM(P2:P119)</f>
        <v>395.55000000000007</v>
      </c>
      <c r="Q120">
        <f>SUM(Q2:Q119)</f>
        <v>273.25000000000011</v>
      </c>
      <c r="R120">
        <f>SUM(R2:R119)</f>
        <v>455.09999999999997</v>
      </c>
      <c r="S120">
        <f>SUM(S2:S119)</f>
        <v>111.14999999999998</v>
      </c>
    </row>
    <row r="121" spans="1:19" x14ac:dyDescent="0.2">
      <c r="P121">
        <f>P120*625</f>
        <v>247218.75000000003</v>
      </c>
      <c r="Q121">
        <f t="shared" ref="Q121:S121" si="175">Q120*625</f>
        <v>170781.25000000006</v>
      </c>
      <c r="R121">
        <f t="shared" si="175"/>
        <v>284437.5</v>
      </c>
      <c r="S121">
        <f t="shared" si="175"/>
        <v>69468.749999999985</v>
      </c>
    </row>
  </sheetData>
  <autoFilter ref="A1:S121" xr:uid="{38036F61-FB34-8A41-9993-C86A1FF5FBC2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A561-98EC-7F4C-B85E-1FE2B8DEDB08}">
  <dimension ref="A1:T155"/>
  <sheetViews>
    <sheetView workbookViewId="0">
      <selection activeCell="U9" sqref="U9"/>
    </sheetView>
  </sheetViews>
  <sheetFormatPr baseColWidth="10" defaultColWidth="10.6640625" defaultRowHeight="16" x14ac:dyDescent="0.2"/>
  <cols>
    <col min="2" max="14" width="10.6640625" customWidth="1"/>
    <col min="15" max="15" width="12.6640625" customWidth="1"/>
    <col min="16" max="17" width="10.6640625" customWidth="1"/>
    <col min="19" max="20" width="10.6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">
      <c r="A2" s="1">
        <v>42136</v>
      </c>
      <c r="B2" t="s">
        <v>19</v>
      </c>
      <c r="C2" s="1">
        <v>42135</v>
      </c>
      <c r="D2">
        <v>3556.75</v>
      </c>
      <c r="E2">
        <v>3735</v>
      </c>
      <c r="F2">
        <v>3750</v>
      </c>
      <c r="G2" t="s">
        <v>20</v>
      </c>
      <c r="H2" t="s">
        <v>21</v>
      </c>
      <c r="I2" s="1">
        <v>42152</v>
      </c>
      <c r="J2">
        <v>19.8</v>
      </c>
      <c r="K2">
        <v>19.8</v>
      </c>
      <c r="L2">
        <v>19.8</v>
      </c>
      <c r="M2">
        <v>19.8</v>
      </c>
      <c r="N2">
        <v>1</v>
      </c>
      <c r="O2">
        <v>625</v>
      </c>
      <c r="P2" s="2">
        <f>IFERROR(J2-J3,0)</f>
        <v>5.3500000000000014</v>
      </c>
      <c r="Q2" s="2">
        <f>IF(P2=0, 0, IFERROR(M2 - M3, 0))</f>
        <v>3.1500000000000021</v>
      </c>
      <c r="R2" s="2">
        <f>IF(P2=0, 0, IFERROR(J2 - M3, 0))</f>
        <v>3.1500000000000021</v>
      </c>
      <c r="S2" s="2">
        <f>IF(P2=0, 0, IFERROR(M2 - J3, 0))</f>
        <v>5.3500000000000014</v>
      </c>
      <c r="T2" s="2"/>
    </row>
    <row r="3" spans="1:20" x14ac:dyDescent="0.2">
      <c r="A3" s="1">
        <v>42136</v>
      </c>
      <c r="B3" t="s">
        <v>22</v>
      </c>
      <c r="C3" s="1">
        <v>42137</v>
      </c>
      <c r="D3">
        <v>3514.2</v>
      </c>
      <c r="E3">
        <v>3735</v>
      </c>
      <c r="F3">
        <v>3750</v>
      </c>
      <c r="G3" t="s">
        <v>20</v>
      </c>
      <c r="H3" t="s">
        <v>21</v>
      </c>
      <c r="I3" s="1">
        <v>42152</v>
      </c>
      <c r="J3">
        <v>14.45</v>
      </c>
      <c r="K3">
        <v>16.75</v>
      </c>
      <c r="L3">
        <v>14.45</v>
      </c>
      <c r="M3">
        <v>16.649999999999999</v>
      </c>
      <c r="N3">
        <v>19</v>
      </c>
      <c r="O3">
        <v>2250</v>
      </c>
    </row>
    <row r="4" spans="1:20" x14ac:dyDescent="0.2">
      <c r="A4" s="1">
        <v>42136</v>
      </c>
      <c r="B4" t="s">
        <v>19</v>
      </c>
      <c r="C4" s="1">
        <v>42135</v>
      </c>
      <c r="D4">
        <v>3556.75</v>
      </c>
      <c r="E4">
        <v>3379</v>
      </c>
      <c r="F4">
        <v>3400</v>
      </c>
      <c r="G4" t="s">
        <v>23</v>
      </c>
      <c r="H4" t="s">
        <v>24</v>
      </c>
      <c r="I4" s="1">
        <v>42152</v>
      </c>
      <c r="J4">
        <v>40.15</v>
      </c>
      <c r="K4">
        <v>40.15</v>
      </c>
      <c r="L4">
        <v>21.5</v>
      </c>
      <c r="M4">
        <v>21.5</v>
      </c>
      <c r="N4">
        <v>6</v>
      </c>
      <c r="O4">
        <v>3875</v>
      </c>
      <c r="P4" s="2">
        <f t="shared" ref="P4" si="0">IFERROR(J4-J5,0)</f>
        <v>15.049999999999997</v>
      </c>
      <c r="Q4" s="2">
        <f t="shared" ref="Q4" si="1">IF(P4=0, 0, IFERROR(M4 - M5, 0))</f>
        <v>-4.5</v>
      </c>
      <c r="R4" s="2">
        <f t="shared" ref="R4" si="2">IF(P4=0, 0, IFERROR(J4 - M5, 0))</f>
        <v>14.149999999999999</v>
      </c>
      <c r="S4" s="2">
        <f>IF(P4=0, 0, IFERROR(M4 - J5, 0))</f>
        <v>-3.6000000000000014</v>
      </c>
      <c r="T4" s="2"/>
    </row>
    <row r="5" spans="1:20" x14ac:dyDescent="0.2">
      <c r="A5" s="1">
        <v>42136</v>
      </c>
      <c r="B5" t="s">
        <v>22</v>
      </c>
      <c r="C5" s="1">
        <v>42137</v>
      </c>
      <c r="D5">
        <v>3514.2</v>
      </c>
      <c r="E5">
        <v>3379</v>
      </c>
      <c r="F5">
        <v>3400</v>
      </c>
      <c r="G5" t="s">
        <v>23</v>
      </c>
      <c r="H5" t="s">
        <v>24</v>
      </c>
      <c r="I5" s="1">
        <v>42152</v>
      </c>
      <c r="J5">
        <v>25.1</v>
      </c>
      <c r="K5">
        <v>42.4</v>
      </c>
      <c r="L5">
        <v>22.3</v>
      </c>
      <c r="M5">
        <v>26</v>
      </c>
      <c r="N5">
        <v>8</v>
      </c>
      <c r="O5">
        <v>4000</v>
      </c>
    </row>
    <row r="6" spans="1:20" x14ac:dyDescent="0.2">
      <c r="A6" s="1">
        <v>42213</v>
      </c>
      <c r="B6" t="s">
        <v>19</v>
      </c>
      <c r="C6" s="1">
        <v>42212</v>
      </c>
      <c r="D6">
        <v>3681.75</v>
      </c>
      <c r="E6">
        <v>3866</v>
      </c>
      <c r="F6">
        <v>3900</v>
      </c>
      <c r="G6" t="s">
        <v>20</v>
      </c>
      <c r="H6" t="s">
        <v>21</v>
      </c>
      <c r="I6" s="1">
        <v>42243</v>
      </c>
      <c r="J6" t="s">
        <v>25</v>
      </c>
      <c r="K6" t="s">
        <v>25</v>
      </c>
      <c r="L6" t="s">
        <v>25</v>
      </c>
      <c r="M6">
        <v>49.8</v>
      </c>
      <c r="N6" t="s">
        <v>25</v>
      </c>
      <c r="O6">
        <v>625</v>
      </c>
      <c r="P6" s="2">
        <f t="shared" ref="P6" si="3">IFERROR(J6-J7,0)</f>
        <v>0</v>
      </c>
      <c r="Q6" s="2">
        <f t="shared" ref="Q6" si="4">IF(P6=0, 0, IFERROR(M6 - M7, 0))</f>
        <v>0</v>
      </c>
      <c r="R6" s="2">
        <f t="shared" ref="R6" si="5">IF(P6=0, 0, IFERROR(J6 - M7, 0))</f>
        <v>0</v>
      </c>
      <c r="S6" s="2">
        <f>IF(P6=0, 0, IFERROR(M6 - J7, 0))</f>
        <v>0</v>
      </c>
      <c r="T6" s="2"/>
    </row>
    <row r="7" spans="1:20" x14ac:dyDescent="0.2">
      <c r="A7" s="1">
        <v>42213</v>
      </c>
      <c r="B7" t="s">
        <v>22</v>
      </c>
      <c r="C7" s="1">
        <v>42214</v>
      </c>
      <c r="D7">
        <v>3656.65</v>
      </c>
      <c r="E7">
        <v>3866</v>
      </c>
      <c r="F7">
        <v>3900</v>
      </c>
      <c r="G7" t="s">
        <v>20</v>
      </c>
      <c r="H7" t="s">
        <v>21</v>
      </c>
      <c r="I7" s="1">
        <v>42243</v>
      </c>
      <c r="J7">
        <v>33</v>
      </c>
      <c r="K7">
        <v>33</v>
      </c>
      <c r="L7">
        <v>33</v>
      </c>
      <c r="M7">
        <v>33</v>
      </c>
      <c r="N7">
        <v>1</v>
      </c>
      <c r="O7">
        <v>1375</v>
      </c>
    </row>
    <row r="8" spans="1:20" x14ac:dyDescent="0.2">
      <c r="A8" s="1">
        <v>42213</v>
      </c>
      <c r="B8" t="s">
        <v>19</v>
      </c>
      <c r="C8" s="1">
        <v>42212</v>
      </c>
      <c r="D8">
        <v>3681.75</v>
      </c>
      <c r="E8">
        <v>3498</v>
      </c>
      <c r="F8">
        <v>3500</v>
      </c>
      <c r="G8" t="s">
        <v>23</v>
      </c>
      <c r="H8" t="s">
        <v>24</v>
      </c>
      <c r="I8" s="1">
        <v>42243</v>
      </c>
      <c r="J8" t="s">
        <v>25</v>
      </c>
      <c r="K8" t="s">
        <v>25</v>
      </c>
      <c r="L8" t="s">
        <v>25</v>
      </c>
      <c r="M8">
        <v>132.80000000000001</v>
      </c>
      <c r="N8" t="s">
        <v>25</v>
      </c>
      <c r="O8" t="s">
        <v>25</v>
      </c>
      <c r="P8" s="2">
        <f t="shared" ref="P8" si="6">IFERROR(J8-J9,0)</f>
        <v>0</v>
      </c>
      <c r="Q8" s="2">
        <f t="shared" ref="Q8" si="7">IF(P8=0, 0, IFERROR(M8 - M9, 0))</f>
        <v>0</v>
      </c>
      <c r="R8" s="2">
        <f t="shared" ref="R8" si="8">IF(P8=0, 0, IFERROR(J8 - M9, 0))</f>
        <v>0</v>
      </c>
      <c r="S8" s="2">
        <f>IF(P8=0, 0, IFERROR(M8 - J9, 0))</f>
        <v>0</v>
      </c>
      <c r="T8" s="2"/>
    </row>
    <row r="9" spans="1:20" x14ac:dyDescent="0.2">
      <c r="A9" s="1">
        <v>42213</v>
      </c>
      <c r="B9" t="s">
        <v>22</v>
      </c>
      <c r="C9" s="1">
        <v>42214</v>
      </c>
      <c r="D9">
        <v>3656.65</v>
      </c>
      <c r="E9">
        <v>3498</v>
      </c>
      <c r="F9">
        <v>3500</v>
      </c>
      <c r="G9" t="s">
        <v>23</v>
      </c>
      <c r="H9" t="s">
        <v>24</v>
      </c>
      <c r="I9" s="1">
        <v>42243</v>
      </c>
      <c r="J9">
        <v>40</v>
      </c>
      <c r="K9">
        <v>40</v>
      </c>
      <c r="L9">
        <v>40</v>
      </c>
      <c r="M9">
        <v>40</v>
      </c>
      <c r="N9">
        <v>1</v>
      </c>
      <c r="O9">
        <v>125</v>
      </c>
    </row>
    <row r="10" spans="1:20" x14ac:dyDescent="0.2">
      <c r="A10" s="1">
        <v>42304</v>
      </c>
      <c r="B10" t="s">
        <v>19</v>
      </c>
      <c r="C10" s="1">
        <v>42303</v>
      </c>
      <c r="D10">
        <v>3690.15</v>
      </c>
      <c r="E10">
        <v>3875</v>
      </c>
      <c r="F10">
        <v>3900</v>
      </c>
      <c r="G10" t="s">
        <v>20</v>
      </c>
      <c r="H10" t="s">
        <v>21</v>
      </c>
      <c r="I10" s="1">
        <v>42334</v>
      </c>
      <c r="J10" t="s">
        <v>25</v>
      </c>
      <c r="K10" t="s">
        <v>25</v>
      </c>
      <c r="L10" t="s">
        <v>25</v>
      </c>
      <c r="M10">
        <v>38</v>
      </c>
      <c r="N10" t="s">
        <v>25</v>
      </c>
      <c r="O10">
        <v>600</v>
      </c>
      <c r="P10" s="2">
        <f t="shared" ref="P10" si="9">IFERROR(J10-J11,0)</f>
        <v>0</v>
      </c>
      <c r="Q10" s="2">
        <f t="shared" ref="Q10" si="10">IF(P10=0, 0, IFERROR(M10 - M11, 0))</f>
        <v>0</v>
      </c>
      <c r="R10" s="2">
        <f t="shared" ref="R10" si="11">IF(P10=0, 0, IFERROR(J10 - M11, 0))</f>
        <v>0</v>
      </c>
      <c r="S10" s="2">
        <f>IF(P10=0, 0, IFERROR(M10 - J11, 0))</f>
        <v>0</v>
      </c>
      <c r="T10" s="2"/>
    </row>
    <row r="11" spans="1:20" x14ac:dyDescent="0.2">
      <c r="A11" s="1">
        <v>42304</v>
      </c>
      <c r="B11" t="s">
        <v>22</v>
      </c>
      <c r="C11" s="1">
        <v>42305</v>
      </c>
      <c r="D11">
        <v>3697.35</v>
      </c>
      <c r="E11">
        <v>3875</v>
      </c>
      <c r="F11">
        <v>3900</v>
      </c>
      <c r="G11" t="s">
        <v>20</v>
      </c>
      <c r="H11" t="s">
        <v>21</v>
      </c>
      <c r="I11" s="1">
        <v>42334</v>
      </c>
      <c r="J11" t="s">
        <v>25</v>
      </c>
      <c r="K11" t="s">
        <v>25</v>
      </c>
      <c r="L11" t="s">
        <v>25</v>
      </c>
      <c r="M11">
        <v>37.4</v>
      </c>
      <c r="N11" t="s">
        <v>25</v>
      </c>
      <c r="O11">
        <v>900</v>
      </c>
    </row>
    <row r="12" spans="1:20" x14ac:dyDescent="0.2">
      <c r="A12" s="1">
        <v>42304</v>
      </c>
      <c r="B12" t="s">
        <v>19</v>
      </c>
      <c r="C12" s="1">
        <v>42303</v>
      </c>
      <c r="D12">
        <v>3690.15</v>
      </c>
      <c r="E12">
        <v>3506</v>
      </c>
      <c r="F12">
        <v>3500</v>
      </c>
      <c r="G12" t="s">
        <v>23</v>
      </c>
      <c r="H12" t="s">
        <v>24</v>
      </c>
      <c r="I12" s="1">
        <v>42334</v>
      </c>
      <c r="J12" t="s">
        <v>25</v>
      </c>
      <c r="K12" t="s">
        <v>25</v>
      </c>
      <c r="L12" t="s">
        <v>25</v>
      </c>
      <c r="M12">
        <v>195.05</v>
      </c>
      <c r="N12" t="s">
        <v>25</v>
      </c>
      <c r="O12" t="s">
        <v>25</v>
      </c>
      <c r="P12" s="2">
        <f t="shared" ref="P12" si="12">IFERROR(J12-J13,0)</f>
        <v>0</v>
      </c>
      <c r="Q12" s="2">
        <f t="shared" ref="Q12" si="13">IF(P12=0, 0, IFERROR(M12 - M13, 0))</f>
        <v>0</v>
      </c>
      <c r="R12" s="2">
        <f t="shared" ref="R12" si="14">IF(P12=0, 0, IFERROR(J12 - M13, 0))</f>
        <v>0</v>
      </c>
      <c r="S12" s="2">
        <f>IF(P12=0, 0, IFERROR(M12 - J13, 0))</f>
        <v>0</v>
      </c>
      <c r="T12" s="2"/>
    </row>
    <row r="13" spans="1:20" x14ac:dyDescent="0.2">
      <c r="A13" s="1">
        <v>42304</v>
      </c>
      <c r="B13" t="s">
        <v>22</v>
      </c>
      <c r="C13" s="1">
        <v>42305</v>
      </c>
      <c r="D13">
        <v>3697.35</v>
      </c>
      <c r="E13">
        <v>3506</v>
      </c>
      <c r="F13">
        <v>3500</v>
      </c>
      <c r="G13" t="s">
        <v>23</v>
      </c>
      <c r="H13" t="s">
        <v>24</v>
      </c>
      <c r="I13" s="1">
        <v>42334</v>
      </c>
      <c r="J13" t="s">
        <v>25</v>
      </c>
      <c r="K13" t="s">
        <v>25</v>
      </c>
      <c r="L13" t="s">
        <v>25</v>
      </c>
      <c r="M13">
        <v>195.05</v>
      </c>
      <c r="N13" t="s">
        <v>25</v>
      </c>
      <c r="O13" t="s">
        <v>25</v>
      </c>
    </row>
    <row r="14" spans="1:20" x14ac:dyDescent="0.2">
      <c r="A14" s="1">
        <v>42397</v>
      </c>
      <c r="B14" t="s">
        <v>19</v>
      </c>
      <c r="C14" s="1">
        <v>42396</v>
      </c>
      <c r="D14">
        <v>3423.75</v>
      </c>
      <c r="E14">
        <v>3595</v>
      </c>
      <c r="F14">
        <v>3600</v>
      </c>
      <c r="G14" t="s">
        <v>20</v>
      </c>
      <c r="H14" t="s">
        <v>21</v>
      </c>
      <c r="I14" s="1">
        <v>42425</v>
      </c>
      <c r="J14">
        <v>40</v>
      </c>
      <c r="K14">
        <v>43.25</v>
      </c>
      <c r="L14">
        <v>30.8</v>
      </c>
      <c r="M14">
        <v>31.15</v>
      </c>
      <c r="N14">
        <v>8</v>
      </c>
      <c r="O14">
        <v>1350</v>
      </c>
      <c r="P14" s="2">
        <f t="shared" ref="P14" si="15">IFERROR(J14-J15,0)</f>
        <v>15</v>
      </c>
      <c r="Q14" s="2">
        <f t="shared" ref="Q14" si="16">IF(P14=0, 0, IFERROR(M14 - M15, 0))</f>
        <v>11.149999999999999</v>
      </c>
      <c r="R14" s="2">
        <f t="shared" ref="R14" si="17">IF(P14=0, 0, IFERROR(J14 - M15, 0))</f>
        <v>20</v>
      </c>
      <c r="S14" s="2">
        <f>IF(P14=0, 0, IFERROR(M14 - J15, 0))</f>
        <v>6.1499999999999986</v>
      </c>
      <c r="T14" s="2"/>
    </row>
    <row r="15" spans="1:20" x14ac:dyDescent="0.2">
      <c r="A15" s="1">
        <v>42397</v>
      </c>
      <c r="B15" t="s">
        <v>22</v>
      </c>
      <c r="C15" s="1">
        <v>42398</v>
      </c>
      <c r="D15">
        <v>3393.65</v>
      </c>
      <c r="E15">
        <v>3595</v>
      </c>
      <c r="F15">
        <v>3600</v>
      </c>
      <c r="G15" t="s">
        <v>20</v>
      </c>
      <c r="H15" t="s">
        <v>21</v>
      </c>
      <c r="I15" s="1">
        <v>42425</v>
      </c>
      <c r="J15">
        <v>25</v>
      </c>
      <c r="K15">
        <v>25</v>
      </c>
      <c r="L15">
        <v>20</v>
      </c>
      <c r="M15">
        <v>20</v>
      </c>
      <c r="N15">
        <v>3</v>
      </c>
      <c r="O15">
        <v>1500</v>
      </c>
    </row>
    <row r="16" spans="1:20" x14ac:dyDescent="0.2">
      <c r="A16" s="1">
        <v>42397</v>
      </c>
      <c r="B16" t="s">
        <v>19</v>
      </c>
      <c r="C16" s="1">
        <v>42396</v>
      </c>
      <c r="D16">
        <v>3423.75</v>
      </c>
      <c r="E16">
        <v>3253</v>
      </c>
      <c r="F16">
        <v>3250</v>
      </c>
      <c r="G16" t="s">
        <v>23</v>
      </c>
      <c r="H16" t="s">
        <v>24</v>
      </c>
      <c r="I16" s="1">
        <v>42425</v>
      </c>
      <c r="J16" t="s">
        <v>25</v>
      </c>
      <c r="K16" t="s">
        <v>25</v>
      </c>
      <c r="L16" t="s">
        <v>25</v>
      </c>
      <c r="M16">
        <v>4.8</v>
      </c>
      <c r="N16" t="s">
        <v>25</v>
      </c>
      <c r="O16" t="s">
        <v>25</v>
      </c>
      <c r="P16" s="2">
        <f t="shared" ref="P16" si="18">IFERROR(J16-J17,0)</f>
        <v>0</v>
      </c>
      <c r="Q16" s="2">
        <f t="shared" ref="Q16" si="19">IF(P16=0, 0, IFERROR(M16 - M17, 0))</f>
        <v>0</v>
      </c>
      <c r="R16" s="2">
        <f t="shared" ref="R16" si="20">IF(P16=0, 0, IFERROR(J16 - M17, 0))</f>
        <v>0</v>
      </c>
      <c r="S16" s="2">
        <f>IF(P16=0, 0, IFERROR(M16 - J17, 0))</f>
        <v>0</v>
      </c>
      <c r="T16" s="2"/>
    </row>
    <row r="17" spans="1:20" x14ac:dyDescent="0.2">
      <c r="A17" s="1">
        <v>42397</v>
      </c>
      <c r="B17" t="s">
        <v>22</v>
      </c>
      <c r="C17" s="1">
        <v>42398</v>
      </c>
      <c r="D17">
        <v>3393.65</v>
      </c>
      <c r="E17">
        <v>3253</v>
      </c>
      <c r="F17">
        <v>3250</v>
      </c>
      <c r="G17" t="s">
        <v>23</v>
      </c>
      <c r="H17" t="s">
        <v>24</v>
      </c>
      <c r="I17" s="1">
        <v>42425</v>
      </c>
      <c r="J17" t="s">
        <v>25</v>
      </c>
      <c r="K17" t="s">
        <v>25</v>
      </c>
      <c r="L17" t="s">
        <v>25</v>
      </c>
      <c r="M17">
        <v>4.8</v>
      </c>
      <c r="N17" t="s">
        <v>25</v>
      </c>
      <c r="O17" t="s">
        <v>25</v>
      </c>
    </row>
    <row r="18" spans="1:20" x14ac:dyDescent="0.2">
      <c r="A18" s="1">
        <v>42500</v>
      </c>
      <c r="B18" t="s">
        <v>19</v>
      </c>
      <c r="C18" s="1">
        <v>42499</v>
      </c>
      <c r="D18">
        <v>4134.1499999999996</v>
      </c>
      <c r="E18">
        <v>4341</v>
      </c>
      <c r="F18">
        <v>4350</v>
      </c>
      <c r="G18" t="s">
        <v>20</v>
      </c>
      <c r="H18" t="s">
        <v>21</v>
      </c>
      <c r="I18" s="1">
        <v>42516</v>
      </c>
      <c r="J18" t="s">
        <v>25</v>
      </c>
      <c r="K18" t="s">
        <v>25</v>
      </c>
      <c r="L18" t="s">
        <v>25</v>
      </c>
      <c r="M18">
        <v>25.25</v>
      </c>
      <c r="N18" t="s">
        <v>25</v>
      </c>
      <c r="O18">
        <v>750</v>
      </c>
      <c r="P18" s="2">
        <f t="shared" ref="P18" si="21">IFERROR(J18-J19,0)</f>
        <v>0</v>
      </c>
      <c r="Q18" s="2">
        <f t="shared" ref="Q18" si="22">IF(P18=0, 0, IFERROR(M18 - M19, 0))</f>
        <v>0</v>
      </c>
      <c r="R18" s="2">
        <f t="shared" ref="R18" si="23">IF(P18=0, 0, IFERROR(J18 - M19, 0))</f>
        <v>0</v>
      </c>
      <c r="S18" s="2">
        <f>IF(P18=0, 0, IFERROR(M18 - J19, 0))</f>
        <v>0</v>
      </c>
      <c r="T18" s="2"/>
    </row>
    <row r="19" spans="1:20" x14ac:dyDescent="0.2">
      <c r="A19" s="1">
        <v>42500</v>
      </c>
      <c r="B19" t="s">
        <v>22</v>
      </c>
      <c r="C19" s="1">
        <v>42501</v>
      </c>
      <c r="D19">
        <v>4264.5</v>
      </c>
      <c r="E19">
        <v>4341</v>
      </c>
      <c r="F19">
        <v>4350</v>
      </c>
      <c r="G19" t="s">
        <v>20</v>
      </c>
      <c r="H19" t="s">
        <v>21</v>
      </c>
      <c r="I19" s="1">
        <v>42516</v>
      </c>
      <c r="J19">
        <v>40</v>
      </c>
      <c r="K19">
        <v>57</v>
      </c>
      <c r="L19">
        <v>40</v>
      </c>
      <c r="M19">
        <v>57</v>
      </c>
      <c r="N19">
        <v>2</v>
      </c>
      <c r="O19">
        <v>900</v>
      </c>
    </row>
    <row r="20" spans="1:20" x14ac:dyDescent="0.2">
      <c r="A20" s="1">
        <v>42500</v>
      </c>
      <c r="B20" t="s">
        <v>19</v>
      </c>
      <c r="C20" s="1">
        <v>42499</v>
      </c>
      <c r="D20">
        <v>4134.1499999999996</v>
      </c>
      <c r="E20">
        <v>3927</v>
      </c>
      <c r="F20">
        <v>3950</v>
      </c>
      <c r="G20" t="s">
        <v>23</v>
      </c>
      <c r="H20" t="s">
        <v>24</v>
      </c>
      <c r="I20" s="1">
        <v>42516</v>
      </c>
      <c r="J20">
        <v>16.3</v>
      </c>
      <c r="K20">
        <v>20</v>
      </c>
      <c r="L20">
        <v>15.8</v>
      </c>
      <c r="M20">
        <v>15.8</v>
      </c>
      <c r="N20">
        <v>3</v>
      </c>
      <c r="O20">
        <v>1800</v>
      </c>
      <c r="P20" s="2">
        <f t="shared" ref="P20" si="24">IFERROR(J20-J21,0)</f>
        <v>0</v>
      </c>
      <c r="Q20" s="2">
        <f t="shared" ref="Q20" si="25">IF(P20=0, 0, IFERROR(M20 - M21, 0))</f>
        <v>0</v>
      </c>
      <c r="R20" s="2">
        <f t="shared" ref="R20" si="26">IF(P20=0, 0, IFERROR(J20 - M21, 0))</f>
        <v>0</v>
      </c>
      <c r="S20" s="2">
        <f>IF(P20=0, 0, IFERROR(M20 - J21, 0))</f>
        <v>0</v>
      </c>
      <c r="T20" s="2"/>
    </row>
    <row r="21" spans="1:20" x14ac:dyDescent="0.2">
      <c r="A21" s="1">
        <v>42500</v>
      </c>
      <c r="B21" t="s">
        <v>22</v>
      </c>
      <c r="C21" s="1">
        <v>42501</v>
      </c>
      <c r="D21">
        <v>4264.5</v>
      </c>
      <c r="E21">
        <v>3927</v>
      </c>
      <c r="F21">
        <v>3950</v>
      </c>
      <c r="G21" t="s">
        <v>23</v>
      </c>
      <c r="H21" t="s">
        <v>24</v>
      </c>
      <c r="I21" s="1">
        <v>42516</v>
      </c>
      <c r="J21" t="s">
        <v>25</v>
      </c>
      <c r="K21" t="s">
        <v>25</v>
      </c>
      <c r="L21" t="s">
        <v>25</v>
      </c>
      <c r="M21">
        <v>6.9</v>
      </c>
      <c r="N21" t="s">
        <v>25</v>
      </c>
      <c r="O21">
        <v>3300</v>
      </c>
    </row>
    <row r="22" spans="1:20" x14ac:dyDescent="0.2">
      <c r="A22" s="1">
        <v>42577</v>
      </c>
      <c r="B22" t="s">
        <v>19</v>
      </c>
      <c r="C22" s="1">
        <v>42576</v>
      </c>
      <c r="D22">
        <v>4861</v>
      </c>
      <c r="E22">
        <v>5104</v>
      </c>
      <c r="F22">
        <v>5150</v>
      </c>
      <c r="G22" t="s">
        <v>20</v>
      </c>
      <c r="H22" t="s">
        <v>21</v>
      </c>
      <c r="I22" s="1">
        <v>42607</v>
      </c>
      <c r="J22" t="s">
        <v>25</v>
      </c>
      <c r="K22" t="s">
        <v>25</v>
      </c>
      <c r="L22" t="s">
        <v>25</v>
      </c>
      <c r="M22">
        <v>50.3</v>
      </c>
      <c r="N22" t="s">
        <v>25</v>
      </c>
      <c r="O22">
        <v>600</v>
      </c>
      <c r="P22" s="2">
        <f t="shared" ref="P22" si="27">IFERROR(J22-J23,0)</f>
        <v>0</v>
      </c>
      <c r="Q22" s="2">
        <f t="shared" ref="Q22" si="28">IF(P22=0, 0, IFERROR(M22 - M23, 0))</f>
        <v>0</v>
      </c>
      <c r="R22" s="2">
        <f t="shared" ref="R22" si="29">IF(P22=0, 0, IFERROR(J22 - M23, 0))</f>
        <v>0</v>
      </c>
      <c r="S22" s="2">
        <f>IF(P22=0, 0, IFERROR(M22 - J23, 0))</f>
        <v>0</v>
      </c>
      <c r="T22" s="2"/>
    </row>
    <row r="23" spans="1:20" x14ac:dyDescent="0.2">
      <c r="A23" s="1">
        <v>42577</v>
      </c>
      <c r="B23" t="s">
        <v>22</v>
      </c>
      <c r="C23" s="1">
        <v>42578</v>
      </c>
      <c r="D23">
        <v>4870.1000000000004</v>
      </c>
      <c r="E23">
        <v>5104</v>
      </c>
      <c r="F23">
        <v>5150</v>
      </c>
      <c r="G23" t="s">
        <v>20</v>
      </c>
      <c r="H23" t="s">
        <v>21</v>
      </c>
      <c r="I23" s="1">
        <v>42607</v>
      </c>
      <c r="J23" t="s">
        <v>25</v>
      </c>
      <c r="K23" t="s">
        <v>25</v>
      </c>
      <c r="L23" t="s">
        <v>25</v>
      </c>
      <c r="M23">
        <v>50.3</v>
      </c>
      <c r="N23" t="s">
        <v>25</v>
      </c>
      <c r="O23">
        <v>600</v>
      </c>
    </row>
    <row r="24" spans="1:20" x14ac:dyDescent="0.2">
      <c r="A24" s="1">
        <v>42577</v>
      </c>
      <c r="B24" t="s">
        <v>19</v>
      </c>
      <c r="C24" s="1">
        <v>42576</v>
      </c>
      <c r="D24">
        <v>4861</v>
      </c>
      <c r="E24">
        <v>4618</v>
      </c>
      <c r="F24">
        <v>4600</v>
      </c>
      <c r="G24" t="s">
        <v>23</v>
      </c>
      <c r="H24" t="s">
        <v>24</v>
      </c>
      <c r="I24" s="1">
        <v>42607</v>
      </c>
      <c r="J24" t="s">
        <v>25</v>
      </c>
      <c r="K24" t="s">
        <v>25</v>
      </c>
      <c r="L24" t="s">
        <v>25</v>
      </c>
      <c r="M24">
        <v>51.45</v>
      </c>
      <c r="N24" t="s">
        <v>25</v>
      </c>
      <c r="O24">
        <v>600</v>
      </c>
      <c r="P24" s="2">
        <f t="shared" ref="P24" si="30">IFERROR(J24-J25,0)</f>
        <v>0</v>
      </c>
      <c r="Q24" s="2">
        <f t="shared" ref="Q24" si="31">IF(P24=0, 0, IFERROR(M24 - M25, 0))</f>
        <v>0</v>
      </c>
      <c r="R24" s="2">
        <f t="shared" ref="R24" si="32">IF(P24=0, 0, IFERROR(J24 - M25, 0))</f>
        <v>0</v>
      </c>
      <c r="S24" s="2">
        <f>IF(P24=0, 0, IFERROR(M24 - J25, 0))</f>
        <v>0</v>
      </c>
      <c r="T24" s="2"/>
    </row>
    <row r="25" spans="1:20" x14ac:dyDescent="0.2">
      <c r="A25" s="1">
        <v>42577</v>
      </c>
      <c r="B25" t="s">
        <v>22</v>
      </c>
      <c r="C25" s="1">
        <v>42578</v>
      </c>
      <c r="D25">
        <v>4870.1000000000004</v>
      </c>
      <c r="E25">
        <v>4618</v>
      </c>
      <c r="F25">
        <v>4600</v>
      </c>
      <c r="G25" t="s">
        <v>23</v>
      </c>
      <c r="H25" t="s">
        <v>24</v>
      </c>
      <c r="I25" s="1">
        <v>42607</v>
      </c>
      <c r="J25" t="s">
        <v>25</v>
      </c>
      <c r="K25" t="s">
        <v>25</v>
      </c>
      <c r="L25" t="s">
        <v>25</v>
      </c>
      <c r="M25">
        <v>51.45</v>
      </c>
      <c r="N25" t="s">
        <v>25</v>
      </c>
      <c r="O25">
        <v>600</v>
      </c>
    </row>
    <row r="26" spans="1:20" x14ac:dyDescent="0.2">
      <c r="A26" s="1">
        <v>42668</v>
      </c>
      <c r="B26" t="s">
        <v>19</v>
      </c>
      <c r="C26" s="1">
        <v>42667</v>
      </c>
      <c r="D26">
        <v>972.05</v>
      </c>
      <c r="E26">
        <v>1021</v>
      </c>
      <c r="F26">
        <v>1030</v>
      </c>
      <c r="G26" t="s">
        <v>20</v>
      </c>
      <c r="H26" t="s">
        <v>21</v>
      </c>
      <c r="I26" s="1">
        <v>42698</v>
      </c>
      <c r="J26" t="s">
        <v>25</v>
      </c>
      <c r="K26" t="s">
        <v>25</v>
      </c>
      <c r="L26" t="s">
        <v>25</v>
      </c>
      <c r="M26">
        <v>203.4</v>
      </c>
      <c r="N26" t="s">
        <v>25</v>
      </c>
      <c r="O26" t="s">
        <v>25</v>
      </c>
      <c r="P26" s="2">
        <f t="shared" ref="P26" si="33">IFERROR(J26-J27,0)</f>
        <v>0</v>
      </c>
      <c r="Q26" s="2">
        <f t="shared" ref="Q26" si="34">IF(P26=0, 0, IFERROR(M26 - M27, 0))</f>
        <v>0</v>
      </c>
      <c r="R26" s="2">
        <f t="shared" ref="R26" si="35">IF(P26=0, 0, IFERROR(J26 - M27, 0))</f>
        <v>0</v>
      </c>
      <c r="S26" s="2">
        <f>IF(P26=0, 0, IFERROR(M26 - J27, 0))</f>
        <v>0</v>
      </c>
      <c r="T26" s="2"/>
    </row>
    <row r="27" spans="1:20" x14ac:dyDescent="0.2">
      <c r="A27" s="1">
        <v>42668</v>
      </c>
      <c r="B27" t="s">
        <v>22</v>
      </c>
      <c r="C27" s="1">
        <v>42669</v>
      </c>
      <c r="D27">
        <v>972.05</v>
      </c>
      <c r="E27">
        <v>1021</v>
      </c>
      <c r="F27">
        <v>1030</v>
      </c>
      <c r="G27" t="s">
        <v>20</v>
      </c>
      <c r="H27" t="s">
        <v>21</v>
      </c>
      <c r="I27" s="1">
        <v>42698</v>
      </c>
      <c r="J27">
        <v>12.5</v>
      </c>
      <c r="K27">
        <v>12.5</v>
      </c>
      <c r="L27">
        <v>12.5</v>
      </c>
      <c r="M27">
        <v>12.5</v>
      </c>
      <c r="N27">
        <v>1</v>
      </c>
      <c r="O27">
        <v>750</v>
      </c>
    </row>
    <row r="28" spans="1:20" x14ac:dyDescent="0.2">
      <c r="A28" s="1">
        <v>42668</v>
      </c>
      <c r="B28" t="s">
        <v>19</v>
      </c>
      <c r="C28" s="1">
        <v>42667</v>
      </c>
      <c r="D28">
        <v>972.05</v>
      </c>
      <c r="E28">
        <v>923</v>
      </c>
      <c r="F28">
        <v>920</v>
      </c>
      <c r="G28" t="s">
        <v>23</v>
      </c>
      <c r="H28" t="s">
        <v>24</v>
      </c>
      <c r="I28" s="1">
        <v>42698</v>
      </c>
      <c r="J28" t="s">
        <v>25</v>
      </c>
      <c r="K28" t="s">
        <v>25</v>
      </c>
      <c r="L28" t="s">
        <v>25</v>
      </c>
      <c r="M28">
        <v>390.4</v>
      </c>
      <c r="N28" t="s">
        <v>25</v>
      </c>
      <c r="O28" t="s">
        <v>25</v>
      </c>
      <c r="P28" s="2">
        <f t="shared" ref="P28" si="36">IFERROR(J28-J29,0)</f>
        <v>0</v>
      </c>
      <c r="Q28" s="2">
        <f t="shared" ref="Q28" si="37">IF(P28=0, 0, IFERROR(M28 - M29, 0))</f>
        <v>0</v>
      </c>
      <c r="R28" s="2">
        <f t="shared" ref="R28" si="38">IF(P28=0, 0, IFERROR(J28 - M29, 0))</f>
        <v>0</v>
      </c>
      <c r="S28" s="2">
        <f>IF(P28=0, 0, IFERROR(M28 - J29, 0))</f>
        <v>0</v>
      </c>
      <c r="T28" s="2"/>
    </row>
    <row r="29" spans="1:20" x14ac:dyDescent="0.2">
      <c r="A29" s="1">
        <v>42668</v>
      </c>
      <c r="B29" t="s">
        <v>22</v>
      </c>
      <c r="C29" s="1">
        <v>42669</v>
      </c>
      <c r="D29">
        <v>972.05</v>
      </c>
      <c r="E29">
        <v>923</v>
      </c>
      <c r="F29">
        <v>920</v>
      </c>
      <c r="G29" t="s">
        <v>23</v>
      </c>
      <c r="H29" t="s">
        <v>24</v>
      </c>
      <c r="I29" s="1">
        <v>42698</v>
      </c>
      <c r="J29" t="s">
        <v>25</v>
      </c>
      <c r="K29" t="s">
        <v>25</v>
      </c>
      <c r="L29" t="s">
        <v>25</v>
      </c>
      <c r="M29">
        <v>390.4</v>
      </c>
      <c r="N29" t="s">
        <v>25</v>
      </c>
      <c r="O29" t="s">
        <v>25</v>
      </c>
    </row>
    <row r="30" spans="1:20" x14ac:dyDescent="0.2">
      <c r="A30" s="1">
        <v>42759</v>
      </c>
      <c r="B30" t="s">
        <v>19</v>
      </c>
      <c r="C30" s="1">
        <v>42758</v>
      </c>
      <c r="D30">
        <v>883.7</v>
      </c>
      <c r="E30">
        <v>928</v>
      </c>
      <c r="F30">
        <v>930</v>
      </c>
      <c r="G30" t="s">
        <v>20</v>
      </c>
      <c r="H30" t="s">
        <v>21</v>
      </c>
      <c r="I30" s="1">
        <v>42789</v>
      </c>
      <c r="J30">
        <v>12</v>
      </c>
      <c r="K30">
        <v>12</v>
      </c>
      <c r="L30">
        <v>12</v>
      </c>
      <c r="M30">
        <v>12</v>
      </c>
      <c r="N30">
        <v>1</v>
      </c>
      <c r="O30">
        <v>3750</v>
      </c>
      <c r="P30" s="2">
        <f t="shared" ref="P30" si="39">IFERROR(J30-J31,0)</f>
        <v>-9.6999999999999993</v>
      </c>
      <c r="Q30" s="2">
        <f t="shared" ref="Q30" si="40">IF(P30=0, 0, IFERROR(M30 - M31, 0))</f>
        <v>-19.45</v>
      </c>
      <c r="R30" s="2">
        <f t="shared" ref="R30" si="41">IF(P30=0, 0, IFERROR(J30 - M31, 0))</f>
        <v>-19.45</v>
      </c>
      <c r="S30" s="2">
        <f>IF(P30=0, 0, IFERROR(M30 - J31, 0))</f>
        <v>-9.6999999999999993</v>
      </c>
      <c r="T30" s="2"/>
    </row>
    <row r="31" spans="1:20" x14ac:dyDescent="0.2">
      <c r="A31" s="1">
        <v>42759</v>
      </c>
      <c r="B31" t="s">
        <v>22</v>
      </c>
      <c r="C31" s="1">
        <v>42760</v>
      </c>
      <c r="D31">
        <v>928.1</v>
      </c>
      <c r="E31">
        <v>928</v>
      </c>
      <c r="F31">
        <v>930</v>
      </c>
      <c r="G31" t="s">
        <v>20</v>
      </c>
      <c r="H31" t="s">
        <v>21</v>
      </c>
      <c r="I31" s="1">
        <v>42789</v>
      </c>
      <c r="J31">
        <v>21.7</v>
      </c>
      <c r="K31">
        <v>31.45</v>
      </c>
      <c r="L31">
        <v>21.7</v>
      </c>
      <c r="M31">
        <v>31.45</v>
      </c>
      <c r="N31">
        <v>4</v>
      </c>
      <c r="O31">
        <v>6000</v>
      </c>
    </row>
    <row r="32" spans="1:20" x14ac:dyDescent="0.2">
      <c r="A32" s="1">
        <v>42759</v>
      </c>
      <c r="B32" t="s">
        <v>19</v>
      </c>
      <c r="C32" s="1">
        <v>42758</v>
      </c>
      <c r="D32">
        <v>883.7</v>
      </c>
      <c r="E32">
        <v>840</v>
      </c>
      <c r="F32">
        <v>840</v>
      </c>
      <c r="G32" t="s">
        <v>23</v>
      </c>
      <c r="H32" t="s">
        <v>24</v>
      </c>
      <c r="I32" s="1">
        <v>42789</v>
      </c>
      <c r="J32" t="s">
        <v>25</v>
      </c>
      <c r="K32" t="s">
        <v>25</v>
      </c>
      <c r="L32" t="s">
        <v>25</v>
      </c>
      <c r="M32">
        <v>9.9499999999999993</v>
      </c>
      <c r="N32" t="s">
        <v>25</v>
      </c>
      <c r="O32">
        <v>750</v>
      </c>
      <c r="P32" s="2">
        <f t="shared" ref="P32" si="42">IFERROR(J32-J33,0)</f>
        <v>0</v>
      </c>
      <c r="Q32" s="2">
        <f t="shared" ref="Q32" si="43">IF(P32=0, 0, IFERROR(M32 - M33, 0))</f>
        <v>0</v>
      </c>
      <c r="R32" s="2">
        <f t="shared" ref="R32" si="44">IF(P32=0, 0, IFERROR(J32 - M33, 0))</f>
        <v>0</v>
      </c>
      <c r="S32" s="2">
        <f>IF(P32=0, 0, IFERROR(M32 - J33, 0))</f>
        <v>0</v>
      </c>
      <c r="T32" s="2"/>
    </row>
    <row r="33" spans="1:20" x14ac:dyDescent="0.2">
      <c r="A33" s="1">
        <v>42759</v>
      </c>
      <c r="B33" t="s">
        <v>22</v>
      </c>
      <c r="C33" s="1">
        <v>42760</v>
      </c>
      <c r="D33">
        <v>928.1</v>
      </c>
      <c r="E33">
        <v>840</v>
      </c>
      <c r="F33">
        <v>840</v>
      </c>
      <c r="G33" t="s">
        <v>23</v>
      </c>
      <c r="H33" t="s">
        <v>24</v>
      </c>
      <c r="I33" s="1">
        <v>42789</v>
      </c>
      <c r="J33" t="s">
        <v>25</v>
      </c>
      <c r="K33" t="s">
        <v>25</v>
      </c>
      <c r="L33" t="s">
        <v>25</v>
      </c>
      <c r="M33">
        <v>9.9499999999999993</v>
      </c>
      <c r="N33" t="s">
        <v>25</v>
      </c>
      <c r="O33">
        <v>750</v>
      </c>
    </row>
    <row r="34" spans="1:20" x14ac:dyDescent="0.2">
      <c r="A34" s="1">
        <v>42864</v>
      </c>
      <c r="B34" t="s">
        <v>19</v>
      </c>
      <c r="C34" s="1">
        <v>42863</v>
      </c>
      <c r="D34">
        <v>1184.7</v>
      </c>
      <c r="E34">
        <v>1244</v>
      </c>
      <c r="F34">
        <v>1260</v>
      </c>
      <c r="G34" t="s">
        <v>20</v>
      </c>
      <c r="H34" t="s">
        <v>21</v>
      </c>
      <c r="I34" s="1">
        <v>42880</v>
      </c>
      <c r="J34">
        <v>13.75</v>
      </c>
      <c r="K34">
        <v>14.2</v>
      </c>
      <c r="L34">
        <v>11.4</v>
      </c>
      <c r="M34">
        <v>11.4</v>
      </c>
      <c r="N34">
        <v>22</v>
      </c>
      <c r="O34">
        <v>18000</v>
      </c>
      <c r="P34" s="2">
        <f t="shared" ref="P34" si="45">IFERROR(J34-J35,0)</f>
        <v>7.05</v>
      </c>
      <c r="Q34" s="2">
        <f t="shared" ref="Q34" si="46">IF(P34=0, 0, IFERROR(M34 - M35, 0))</f>
        <v>4.95</v>
      </c>
      <c r="R34" s="2">
        <f t="shared" ref="R34" si="47">IF(P34=0, 0, IFERROR(J34 - M35, 0))</f>
        <v>7.3</v>
      </c>
      <c r="S34" s="2">
        <f>IF(P34=0, 0, IFERROR(M34 - J35, 0))</f>
        <v>4.7</v>
      </c>
      <c r="T34" s="2"/>
    </row>
    <row r="35" spans="1:20" x14ac:dyDescent="0.2">
      <c r="A35" s="1">
        <v>42864</v>
      </c>
      <c r="B35" t="s">
        <v>22</v>
      </c>
      <c r="C35" s="1">
        <v>42865</v>
      </c>
      <c r="D35">
        <v>1166.45</v>
      </c>
      <c r="E35">
        <v>1244</v>
      </c>
      <c r="F35">
        <v>1260</v>
      </c>
      <c r="G35" t="s">
        <v>20</v>
      </c>
      <c r="H35" t="s">
        <v>21</v>
      </c>
      <c r="I35" s="1">
        <v>42880</v>
      </c>
      <c r="J35">
        <v>6.7</v>
      </c>
      <c r="K35">
        <v>7</v>
      </c>
      <c r="L35">
        <v>6.45</v>
      </c>
      <c r="M35">
        <v>6.45</v>
      </c>
      <c r="N35">
        <v>3</v>
      </c>
      <c r="O35">
        <v>21000</v>
      </c>
    </row>
    <row r="36" spans="1:20" x14ac:dyDescent="0.2">
      <c r="A36" s="1">
        <v>42864</v>
      </c>
      <c r="B36" t="s">
        <v>19</v>
      </c>
      <c r="C36" s="1">
        <v>42863</v>
      </c>
      <c r="D36">
        <v>1184.7</v>
      </c>
      <c r="E36">
        <v>1125</v>
      </c>
      <c r="F36">
        <v>1120</v>
      </c>
      <c r="G36" t="s">
        <v>23</v>
      </c>
      <c r="H36" t="s">
        <v>24</v>
      </c>
      <c r="I36" s="1">
        <v>42880</v>
      </c>
      <c r="J36">
        <v>8.15</v>
      </c>
      <c r="K36">
        <v>9.9499999999999993</v>
      </c>
      <c r="L36">
        <v>8.15</v>
      </c>
      <c r="M36">
        <v>9.0500000000000007</v>
      </c>
      <c r="N36">
        <v>3</v>
      </c>
      <c r="O36">
        <v>24750</v>
      </c>
      <c r="P36" s="2">
        <f t="shared" ref="P36" si="48">IFERROR(J36-J37,0)</f>
        <v>-3.25</v>
      </c>
      <c r="Q36" s="2">
        <f t="shared" ref="Q36" si="49">IF(P36=0, 0, IFERROR(M36 - M37, 0))</f>
        <v>-0.14999999999999858</v>
      </c>
      <c r="R36" s="2">
        <f t="shared" ref="R36" si="50">IF(P36=0, 0, IFERROR(J36 - M37, 0))</f>
        <v>-1.0499999999999989</v>
      </c>
      <c r="S36" s="2">
        <f>IF(P36=0, 0, IFERROR(M36 - J37, 0))</f>
        <v>-2.3499999999999996</v>
      </c>
      <c r="T36" s="2"/>
    </row>
    <row r="37" spans="1:20" x14ac:dyDescent="0.2">
      <c r="A37" s="1">
        <v>42864</v>
      </c>
      <c r="B37" t="s">
        <v>22</v>
      </c>
      <c r="C37" s="1">
        <v>42865</v>
      </c>
      <c r="D37">
        <v>1166.45</v>
      </c>
      <c r="E37">
        <v>1125</v>
      </c>
      <c r="F37">
        <v>1120</v>
      </c>
      <c r="G37" t="s">
        <v>23</v>
      </c>
      <c r="H37" t="s">
        <v>24</v>
      </c>
      <c r="I37" s="1">
        <v>42880</v>
      </c>
      <c r="J37">
        <v>11.4</v>
      </c>
      <c r="K37">
        <v>11.4</v>
      </c>
      <c r="L37">
        <v>9</v>
      </c>
      <c r="M37">
        <v>9.1999999999999993</v>
      </c>
      <c r="N37">
        <v>5</v>
      </c>
      <c r="O37">
        <v>24000</v>
      </c>
    </row>
    <row r="38" spans="1:20" x14ac:dyDescent="0.2">
      <c r="A38" s="1">
        <v>42941</v>
      </c>
      <c r="B38" t="s">
        <v>19</v>
      </c>
      <c r="C38" s="1">
        <v>42940</v>
      </c>
      <c r="D38">
        <v>1053.2</v>
      </c>
      <c r="E38">
        <v>1106</v>
      </c>
      <c r="F38">
        <v>1120</v>
      </c>
      <c r="G38" t="s">
        <v>20</v>
      </c>
      <c r="H38" t="s">
        <v>21</v>
      </c>
      <c r="I38" s="1">
        <v>42978</v>
      </c>
      <c r="J38" t="s">
        <v>25</v>
      </c>
      <c r="K38" t="s">
        <v>25</v>
      </c>
      <c r="L38" t="s">
        <v>25</v>
      </c>
      <c r="M38">
        <v>22</v>
      </c>
      <c r="N38" t="s">
        <v>25</v>
      </c>
      <c r="O38">
        <v>1500</v>
      </c>
      <c r="P38" s="2">
        <f t="shared" ref="P38" si="51">IFERROR(J38-J39,0)</f>
        <v>0</v>
      </c>
      <c r="Q38" s="2">
        <f t="shared" ref="Q38" si="52">IF(P38=0, 0, IFERROR(M38 - M39, 0))</f>
        <v>0</v>
      </c>
      <c r="R38" s="2">
        <f t="shared" ref="R38" si="53">IF(P38=0, 0, IFERROR(J38 - M39, 0))</f>
        <v>0</v>
      </c>
      <c r="S38" s="2">
        <f>IF(P38=0, 0, IFERROR(M38 - J39, 0))</f>
        <v>0</v>
      </c>
      <c r="T38" s="2"/>
    </row>
    <row r="39" spans="1:20" x14ac:dyDescent="0.2">
      <c r="A39" s="1">
        <v>42941</v>
      </c>
      <c r="B39" t="s">
        <v>22</v>
      </c>
      <c r="C39" s="1">
        <v>42942</v>
      </c>
      <c r="D39">
        <v>1069.75</v>
      </c>
      <c r="E39">
        <v>1106</v>
      </c>
      <c r="F39">
        <v>1120</v>
      </c>
      <c r="G39" t="s">
        <v>20</v>
      </c>
      <c r="H39" t="s">
        <v>21</v>
      </c>
      <c r="I39" s="1">
        <v>42978</v>
      </c>
      <c r="J39">
        <v>19</v>
      </c>
      <c r="K39">
        <v>19</v>
      </c>
      <c r="L39">
        <v>19</v>
      </c>
      <c r="M39">
        <v>19</v>
      </c>
      <c r="N39">
        <v>1</v>
      </c>
      <c r="O39">
        <v>6000</v>
      </c>
    </row>
    <row r="40" spans="1:20" x14ac:dyDescent="0.2">
      <c r="A40" s="1">
        <v>42941</v>
      </c>
      <c r="B40" t="s">
        <v>19</v>
      </c>
      <c r="C40" s="1">
        <v>42940</v>
      </c>
      <c r="D40">
        <v>1053.2</v>
      </c>
      <c r="E40">
        <v>1001</v>
      </c>
      <c r="F40">
        <v>1000</v>
      </c>
      <c r="G40" t="s">
        <v>23</v>
      </c>
      <c r="H40" t="s">
        <v>24</v>
      </c>
      <c r="I40" s="1">
        <v>42978</v>
      </c>
      <c r="J40">
        <v>11.75</v>
      </c>
      <c r="K40">
        <v>12</v>
      </c>
      <c r="L40">
        <v>10</v>
      </c>
      <c r="M40">
        <v>11.55</v>
      </c>
      <c r="N40">
        <v>9</v>
      </c>
      <c r="O40">
        <v>12750</v>
      </c>
      <c r="P40" s="2">
        <f t="shared" ref="P40" si="54">IFERROR(J40-J41,0)</f>
        <v>5.25</v>
      </c>
      <c r="Q40" s="2">
        <f t="shared" ref="Q40" si="55">IF(P40=0, 0, IFERROR(M40 - M41, 0))</f>
        <v>5.0500000000000007</v>
      </c>
      <c r="R40" s="2">
        <f t="shared" ref="R40" si="56">IF(P40=0, 0, IFERROR(J40 - M41, 0))</f>
        <v>5.25</v>
      </c>
      <c r="S40" s="2">
        <f>IF(P40=0, 0, IFERROR(M40 - J41, 0))</f>
        <v>5.0500000000000007</v>
      </c>
      <c r="T40" s="2"/>
    </row>
    <row r="41" spans="1:20" x14ac:dyDescent="0.2">
      <c r="A41" s="1">
        <v>42941</v>
      </c>
      <c r="B41" t="s">
        <v>22</v>
      </c>
      <c r="C41" s="1">
        <v>42942</v>
      </c>
      <c r="D41">
        <v>1069.75</v>
      </c>
      <c r="E41">
        <v>1001</v>
      </c>
      <c r="F41">
        <v>1000</v>
      </c>
      <c r="G41" t="s">
        <v>23</v>
      </c>
      <c r="H41" t="s">
        <v>24</v>
      </c>
      <c r="I41" s="1">
        <v>42978</v>
      </c>
      <c r="J41">
        <v>6.5</v>
      </c>
      <c r="K41">
        <v>6.5</v>
      </c>
      <c r="L41">
        <v>6.5</v>
      </c>
      <c r="M41">
        <v>6.5</v>
      </c>
      <c r="N41">
        <v>1</v>
      </c>
      <c r="O41">
        <v>13500</v>
      </c>
    </row>
    <row r="42" spans="1:20" x14ac:dyDescent="0.2">
      <c r="A42" s="1">
        <v>43032</v>
      </c>
      <c r="B42" t="s">
        <v>19</v>
      </c>
      <c r="C42" s="1">
        <v>43031</v>
      </c>
      <c r="D42">
        <v>1182.05</v>
      </c>
      <c r="E42">
        <v>1241</v>
      </c>
      <c r="F42">
        <v>1260</v>
      </c>
      <c r="G42" t="s">
        <v>20</v>
      </c>
      <c r="H42" t="s">
        <v>21</v>
      </c>
      <c r="I42" s="1">
        <v>43069</v>
      </c>
      <c r="J42" t="s">
        <v>25</v>
      </c>
      <c r="K42" t="s">
        <v>25</v>
      </c>
      <c r="L42" t="s">
        <v>25</v>
      </c>
      <c r="M42">
        <v>55.55</v>
      </c>
      <c r="N42" t="s">
        <v>25</v>
      </c>
      <c r="O42" t="s">
        <v>25</v>
      </c>
      <c r="P42" s="2">
        <f t="shared" ref="P42" si="57">IFERROR(J42-J43,0)</f>
        <v>0</v>
      </c>
      <c r="Q42" s="2">
        <f t="shared" ref="Q42" si="58">IF(P42=0, 0, IFERROR(M42 - M43, 0))</f>
        <v>0</v>
      </c>
      <c r="R42" s="2">
        <f t="shared" ref="R42" si="59">IF(P42=0, 0, IFERROR(J42 - M43, 0))</f>
        <v>0</v>
      </c>
      <c r="S42" s="2">
        <f>IF(P42=0, 0, IFERROR(M42 - J43, 0))</f>
        <v>0</v>
      </c>
      <c r="T42" s="2"/>
    </row>
    <row r="43" spans="1:20" x14ac:dyDescent="0.2">
      <c r="A43" s="1">
        <v>43032</v>
      </c>
      <c r="B43" t="s">
        <v>22</v>
      </c>
      <c r="C43" s="1">
        <v>43033</v>
      </c>
      <c r="D43">
        <v>1211.75</v>
      </c>
      <c r="E43">
        <v>1241</v>
      </c>
      <c r="F43">
        <v>1260</v>
      </c>
      <c r="G43" t="s">
        <v>20</v>
      </c>
      <c r="H43" t="s">
        <v>21</v>
      </c>
      <c r="I43" s="1">
        <v>43069</v>
      </c>
      <c r="J43">
        <v>20</v>
      </c>
      <c r="K43">
        <v>27</v>
      </c>
      <c r="L43">
        <v>20</v>
      </c>
      <c r="M43">
        <v>24.25</v>
      </c>
      <c r="N43">
        <v>33</v>
      </c>
      <c r="O43">
        <v>16500</v>
      </c>
    </row>
    <row r="44" spans="1:20" x14ac:dyDescent="0.2">
      <c r="A44" s="1">
        <v>43032</v>
      </c>
      <c r="B44" t="s">
        <v>19</v>
      </c>
      <c r="C44" s="1">
        <v>43031</v>
      </c>
      <c r="D44">
        <v>1182.05</v>
      </c>
      <c r="E44">
        <v>1123</v>
      </c>
      <c r="F44">
        <v>1120</v>
      </c>
      <c r="G44" t="s">
        <v>23</v>
      </c>
      <c r="H44" t="s">
        <v>24</v>
      </c>
      <c r="I44" s="1">
        <v>43069</v>
      </c>
      <c r="J44" t="s">
        <v>25</v>
      </c>
      <c r="K44" t="s">
        <v>25</v>
      </c>
      <c r="L44" t="s">
        <v>25</v>
      </c>
      <c r="M44">
        <v>30</v>
      </c>
      <c r="N44" t="s">
        <v>25</v>
      </c>
      <c r="O44">
        <v>2250</v>
      </c>
      <c r="P44" s="2">
        <f t="shared" ref="P44" si="60">IFERROR(J44-J45,0)</f>
        <v>0</v>
      </c>
      <c r="Q44" s="2">
        <f t="shared" ref="Q44" si="61">IF(P44=0, 0, IFERROR(M44 - M45, 0))</f>
        <v>0</v>
      </c>
      <c r="R44" s="2">
        <f t="shared" ref="R44" si="62">IF(P44=0, 0, IFERROR(J44 - M45, 0))</f>
        <v>0</v>
      </c>
      <c r="S44" s="2">
        <f>IF(P44=0, 0, IFERROR(M44 - J45, 0))</f>
        <v>0</v>
      </c>
      <c r="T44" s="2"/>
    </row>
    <row r="45" spans="1:20" x14ac:dyDescent="0.2">
      <c r="A45" s="1">
        <v>43032</v>
      </c>
      <c r="B45" t="s">
        <v>22</v>
      </c>
      <c r="C45" s="1">
        <v>43033</v>
      </c>
      <c r="D45">
        <v>1211.75</v>
      </c>
      <c r="E45">
        <v>1123</v>
      </c>
      <c r="F45">
        <v>1120</v>
      </c>
      <c r="G45" t="s">
        <v>23</v>
      </c>
      <c r="H45" t="s">
        <v>24</v>
      </c>
      <c r="I45" s="1">
        <v>43069</v>
      </c>
      <c r="J45" t="s">
        <v>25</v>
      </c>
      <c r="K45" t="s">
        <v>25</v>
      </c>
      <c r="L45" t="s">
        <v>25</v>
      </c>
      <c r="M45">
        <v>30</v>
      </c>
      <c r="N45" t="s">
        <v>25</v>
      </c>
      <c r="O45">
        <v>2250</v>
      </c>
    </row>
    <row r="46" spans="1:20" x14ac:dyDescent="0.2">
      <c r="A46" s="1">
        <v>43123</v>
      </c>
      <c r="B46" t="s">
        <v>19</v>
      </c>
      <c r="C46" s="1">
        <v>43122</v>
      </c>
      <c r="D46">
        <v>1239.3</v>
      </c>
      <c r="E46">
        <v>1301</v>
      </c>
      <c r="F46">
        <v>1320</v>
      </c>
      <c r="G46" t="s">
        <v>20</v>
      </c>
      <c r="H46" t="s">
        <v>21</v>
      </c>
      <c r="I46" s="1">
        <v>43153</v>
      </c>
      <c r="J46" t="s">
        <v>25</v>
      </c>
      <c r="K46" t="s">
        <v>25</v>
      </c>
      <c r="L46" t="s">
        <v>25</v>
      </c>
      <c r="M46">
        <v>21.15</v>
      </c>
      <c r="N46" t="s">
        <v>25</v>
      </c>
      <c r="O46" t="s">
        <v>25</v>
      </c>
      <c r="P46" s="2">
        <f t="shared" ref="P46" si="63">IFERROR(J46-J47,0)</f>
        <v>0</v>
      </c>
      <c r="Q46" s="2">
        <f t="shared" ref="Q46" si="64">IF(P46=0, 0, IFERROR(M46 - M47, 0))</f>
        <v>0</v>
      </c>
      <c r="R46" s="2">
        <f t="shared" ref="R46" si="65">IF(P46=0, 0, IFERROR(J46 - M47, 0))</f>
        <v>0</v>
      </c>
      <c r="S46" s="2">
        <f>IF(P46=0, 0, IFERROR(M46 - J47, 0))</f>
        <v>0</v>
      </c>
      <c r="T46" s="2"/>
    </row>
    <row r="47" spans="1:20" x14ac:dyDescent="0.2">
      <c r="A47" s="1">
        <v>43123</v>
      </c>
      <c r="B47" t="s">
        <v>22</v>
      </c>
      <c r="C47" s="1">
        <v>43124</v>
      </c>
      <c r="D47">
        <v>1200.05</v>
      </c>
      <c r="E47">
        <v>1301</v>
      </c>
      <c r="F47">
        <v>1320</v>
      </c>
      <c r="G47" t="s">
        <v>20</v>
      </c>
      <c r="H47" t="s">
        <v>21</v>
      </c>
      <c r="I47" s="1">
        <v>43153</v>
      </c>
      <c r="J47" t="s">
        <v>25</v>
      </c>
      <c r="K47" t="s">
        <v>25</v>
      </c>
      <c r="L47" t="s">
        <v>25</v>
      </c>
      <c r="M47">
        <v>21.15</v>
      </c>
      <c r="N47" t="s">
        <v>25</v>
      </c>
      <c r="O47" t="s">
        <v>25</v>
      </c>
    </row>
    <row r="48" spans="1:20" x14ac:dyDescent="0.2">
      <c r="A48" s="1">
        <v>43123</v>
      </c>
      <c r="B48" t="s">
        <v>19</v>
      </c>
      <c r="C48" s="1">
        <v>43122</v>
      </c>
      <c r="D48">
        <v>1239.3</v>
      </c>
      <c r="E48">
        <v>1177</v>
      </c>
      <c r="F48">
        <v>1180</v>
      </c>
      <c r="G48" t="s">
        <v>23</v>
      </c>
      <c r="H48" t="s">
        <v>24</v>
      </c>
      <c r="I48" s="1">
        <v>43153</v>
      </c>
      <c r="J48">
        <v>20</v>
      </c>
      <c r="K48">
        <v>20</v>
      </c>
      <c r="L48">
        <v>20</v>
      </c>
      <c r="M48">
        <v>20</v>
      </c>
      <c r="N48">
        <v>1</v>
      </c>
      <c r="O48">
        <v>750</v>
      </c>
      <c r="P48" s="2">
        <f t="shared" ref="P48" si="66">IFERROR(J48-J49,0)</f>
        <v>-5</v>
      </c>
      <c r="Q48" s="2">
        <f t="shared" ref="Q48" si="67">IF(P48=0, 0, IFERROR(M48 - M49, 0))</f>
        <v>-7</v>
      </c>
      <c r="R48" s="2">
        <f t="shared" ref="R48" si="68">IF(P48=0, 0, IFERROR(J48 - M49, 0))</f>
        <v>-7</v>
      </c>
      <c r="S48" s="2">
        <f>IF(P48=0, 0, IFERROR(M48 - J49, 0))</f>
        <v>-5</v>
      </c>
      <c r="T48" s="2"/>
    </row>
    <row r="49" spans="1:20" x14ac:dyDescent="0.2">
      <c r="A49" s="1">
        <v>43123</v>
      </c>
      <c r="B49" t="s">
        <v>22</v>
      </c>
      <c r="C49" s="1">
        <v>43124</v>
      </c>
      <c r="D49">
        <v>1200.05</v>
      </c>
      <c r="E49">
        <v>1177</v>
      </c>
      <c r="F49">
        <v>1180</v>
      </c>
      <c r="G49" t="s">
        <v>23</v>
      </c>
      <c r="H49" t="s">
        <v>24</v>
      </c>
      <c r="I49" s="1">
        <v>43153</v>
      </c>
      <c r="J49">
        <v>25</v>
      </c>
      <c r="K49">
        <v>27</v>
      </c>
      <c r="L49">
        <v>25</v>
      </c>
      <c r="M49">
        <v>27</v>
      </c>
      <c r="N49">
        <v>2</v>
      </c>
      <c r="O49">
        <v>2250</v>
      </c>
    </row>
    <row r="50" spans="1:20" x14ac:dyDescent="0.2">
      <c r="A50" s="1">
        <v>43228</v>
      </c>
      <c r="B50" t="s">
        <v>19</v>
      </c>
      <c r="C50" s="1">
        <v>43227</v>
      </c>
      <c r="D50">
        <v>1077</v>
      </c>
      <c r="E50">
        <v>1131</v>
      </c>
      <c r="F50">
        <v>1140</v>
      </c>
      <c r="G50" t="s">
        <v>20</v>
      </c>
      <c r="H50" t="s">
        <v>21</v>
      </c>
      <c r="I50" s="1">
        <v>43251</v>
      </c>
      <c r="J50">
        <v>10.1</v>
      </c>
      <c r="K50">
        <v>10.1</v>
      </c>
      <c r="L50">
        <v>8.9499999999999993</v>
      </c>
      <c r="M50">
        <v>9</v>
      </c>
      <c r="N50">
        <v>6</v>
      </c>
      <c r="O50">
        <v>57750</v>
      </c>
      <c r="P50" s="2">
        <f t="shared" ref="P50" si="69">IFERROR(J50-J51,0)</f>
        <v>-4.2000000000000011</v>
      </c>
      <c r="Q50" s="2">
        <f t="shared" ref="Q50" si="70">IF(P50=0, 0, IFERROR(M50 - M51, 0))</f>
        <v>-3.5500000000000007</v>
      </c>
      <c r="R50" s="2">
        <f t="shared" ref="R50" si="71">IF(P50=0, 0, IFERROR(J50 - M51, 0))</f>
        <v>-2.4500000000000011</v>
      </c>
      <c r="S50" s="2">
        <f>IF(P50=0, 0, IFERROR(M50 - J51, 0))</f>
        <v>-5.3000000000000007</v>
      </c>
      <c r="T50" s="2"/>
    </row>
    <row r="51" spans="1:20" x14ac:dyDescent="0.2">
      <c r="A51" s="1">
        <v>43228</v>
      </c>
      <c r="B51" t="s">
        <v>22</v>
      </c>
      <c r="C51" s="1">
        <v>43229</v>
      </c>
      <c r="D51">
        <v>1094.95</v>
      </c>
      <c r="E51">
        <v>1131</v>
      </c>
      <c r="F51">
        <v>1140</v>
      </c>
      <c r="G51" t="s">
        <v>20</v>
      </c>
      <c r="H51" t="s">
        <v>21</v>
      </c>
      <c r="I51" s="1">
        <v>43251</v>
      </c>
      <c r="J51">
        <v>14.3</v>
      </c>
      <c r="K51">
        <v>14.3</v>
      </c>
      <c r="L51">
        <v>10.85</v>
      </c>
      <c r="M51">
        <v>12.55</v>
      </c>
      <c r="N51">
        <v>9</v>
      </c>
      <c r="O51">
        <v>53250</v>
      </c>
    </row>
    <row r="52" spans="1:20" x14ac:dyDescent="0.2">
      <c r="A52" s="1">
        <v>43228</v>
      </c>
      <c r="B52" t="s">
        <v>19</v>
      </c>
      <c r="C52" s="1">
        <v>43227</v>
      </c>
      <c r="D52">
        <v>1077</v>
      </c>
      <c r="E52">
        <v>1023</v>
      </c>
      <c r="F52">
        <v>1020</v>
      </c>
      <c r="G52" t="s">
        <v>23</v>
      </c>
      <c r="H52" t="s">
        <v>24</v>
      </c>
      <c r="I52" s="1">
        <v>43251</v>
      </c>
      <c r="J52">
        <v>8.1999999999999993</v>
      </c>
      <c r="K52">
        <v>8.4499999999999993</v>
      </c>
      <c r="L52">
        <v>8.1999999999999993</v>
      </c>
      <c r="M52">
        <v>8.4499999999999993</v>
      </c>
      <c r="N52">
        <v>2</v>
      </c>
      <c r="O52">
        <v>20250</v>
      </c>
      <c r="P52" s="2">
        <f t="shared" ref="P52" si="72">IFERROR(J52-J53,0)</f>
        <v>2.0999999999999996</v>
      </c>
      <c r="Q52" s="2">
        <f t="shared" ref="Q52" si="73">IF(P52=0, 0, IFERROR(M52 - M53, 0))</f>
        <v>3.3999999999999995</v>
      </c>
      <c r="R52" s="2">
        <f t="shared" ref="R52" si="74">IF(P52=0, 0, IFERROR(J52 - M53, 0))</f>
        <v>3.1499999999999995</v>
      </c>
      <c r="S52" s="2">
        <f>IF(P52=0, 0, IFERROR(M52 - J53, 0))</f>
        <v>2.3499999999999996</v>
      </c>
      <c r="T52" s="2"/>
    </row>
    <row r="53" spans="1:20" x14ac:dyDescent="0.2">
      <c r="A53" s="1">
        <v>43228</v>
      </c>
      <c r="B53" t="s">
        <v>22</v>
      </c>
      <c r="C53" s="1">
        <v>43229</v>
      </c>
      <c r="D53">
        <v>1094.95</v>
      </c>
      <c r="E53">
        <v>1023</v>
      </c>
      <c r="F53">
        <v>1020</v>
      </c>
      <c r="G53" t="s">
        <v>23</v>
      </c>
      <c r="H53" t="s">
        <v>24</v>
      </c>
      <c r="I53" s="1">
        <v>43251</v>
      </c>
      <c r="J53">
        <v>6.1</v>
      </c>
      <c r="K53">
        <v>6.1</v>
      </c>
      <c r="L53">
        <v>5.05</v>
      </c>
      <c r="M53">
        <v>5.05</v>
      </c>
      <c r="N53">
        <v>11</v>
      </c>
      <c r="O53">
        <v>28500</v>
      </c>
    </row>
    <row r="54" spans="1:20" x14ac:dyDescent="0.2">
      <c r="A54" s="1">
        <v>43305</v>
      </c>
      <c r="B54" t="s">
        <v>19</v>
      </c>
      <c r="C54" s="1">
        <v>43304</v>
      </c>
      <c r="D54">
        <v>921.4</v>
      </c>
      <c r="E54">
        <v>967</v>
      </c>
      <c r="F54">
        <v>980</v>
      </c>
      <c r="G54" t="s">
        <v>20</v>
      </c>
      <c r="H54" t="s">
        <v>21</v>
      </c>
      <c r="I54" s="1">
        <v>43342</v>
      </c>
      <c r="J54" t="s">
        <v>25</v>
      </c>
      <c r="K54" t="s">
        <v>25</v>
      </c>
      <c r="L54" t="s">
        <v>25</v>
      </c>
      <c r="M54">
        <v>17.5</v>
      </c>
      <c r="N54" t="s">
        <v>25</v>
      </c>
      <c r="O54">
        <v>2250</v>
      </c>
      <c r="P54" s="2">
        <f t="shared" ref="P54" si="75">IFERROR(J54-J55,0)</f>
        <v>0</v>
      </c>
      <c r="Q54" s="2">
        <f t="shared" ref="Q54" si="76">IF(P54=0, 0, IFERROR(M54 - M55, 0))</f>
        <v>0</v>
      </c>
      <c r="R54" s="2">
        <f t="shared" ref="R54" si="77">IF(P54=0, 0, IFERROR(J54 - M55, 0))</f>
        <v>0</v>
      </c>
      <c r="S54" s="2">
        <f>IF(P54=0, 0, IFERROR(M54 - J55, 0))</f>
        <v>0</v>
      </c>
      <c r="T54" s="2"/>
    </row>
    <row r="55" spans="1:20" x14ac:dyDescent="0.2">
      <c r="A55" s="1">
        <v>43305</v>
      </c>
      <c r="B55" t="s">
        <v>22</v>
      </c>
      <c r="C55" s="1">
        <v>43306</v>
      </c>
      <c r="D55">
        <v>985.8</v>
      </c>
      <c r="E55">
        <v>967</v>
      </c>
      <c r="F55">
        <v>980</v>
      </c>
      <c r="G55" t="s">
        <v>20</v>
      </c>
      <c r="H55" t="s">
        <v>21</v>
      </c>
      <c r="I55" s="1">
        <v>43342</v>
      </c>
      <c r="J55">
        <v>44.9</v>
      </c>
      <c r="K55">
        <v>44.9</v>
      </c>
      <c r="L55">
        <v>44.9</v>
      </c>
      <c r="M55">
        <v>44.9</v>
      </c>
      <c r="N55">
        <v>1</v>
      </c>
      <c r="O55">
        <v>3000</v>
      </c>
    </row>
    <row r="56" spans="1:20" x14ac:dyDescent="0.2">
      <c r="A56" s="1">
        <v>43305</v>
      </c>
      <c r="B56" t="s">
        <v>19</v>
      </c>
      <c r="C56" s="1">
        <v>43304</v>
      </c>
      <c r="D56">
        <v>921.4</v>
      </c>
      <c r="E56">
        <v>875</v>
      </c>
      <c r="F56">
        <v>880</v>
      </c>
      <c r="G56" t="s">
        <v>23</v>
      </c>
      <c r="H56" t="s">
        <v>24</v>
      </c>
      <c r="I56" s="1">
        <v>43342</v>
      </c>
      <c r="J56">
        <v>12.5</v>
      </c>
      <c r="K56">
        <v>12.5</v>
      </c>
      <c r="L56">
        <v>12.5</v>
      </c>
      <c r="M56">
        <v>12.5</v>
      </c>
      <c r="N56">
        <v>6</v>
      </c>
      <c r="O56">
        <v>5250</v>
      </c>
      <c r="P56" s="2">
        <f t="shared" ref="P56" si="78">IFERROR(J56-J57,0)</f>
        <v>0</v>
      </c>
      <c r="Q56" s="2">
        <f t="shared" ref="Q56" si="79">IF(P56=0, 0, IFERROR(M56 - M57, 0))</f>
        <v>0</v>
      </c>
      <c r="R56" s="2">
        <f t="shared" ref="R56" si="80">IF(P56=0, 0, IFERROR(J56 - M57, 0))</f>
        <v>0</v>
      </c>
      <c r="S56" s="2">
        <f>IF(P56=0, 0, IFERROR(M56 - J57, 0))</f>
        <v>0</v>
      </c>
      <c r="T56" s="2"/>
    </row>
    <row r="57" spans="1:20" x14ac:dyDescent="0.2">
      <c r="A57" s="1">
        <v>43305</v>
      </c>
      <c r="B57" t="s">
        <v>22</v>
      </c>
      <c r="C57" s="1">
        <v>43306</v>
      </c>
      <c r="D57">
        <v>985.8</v>
      </c>
      <c r="E57">
        <v>875</v>
      </c>
      <c r="F57">
        <v>880</v>
      </c>
      <c r="G57" t="s">
        <v>23</v>
      </c>
      <c r="H57" t="s">
        <v>24</v>
      </c>
      <c r="I57" s="1">
        <v>43342</v>
      </c>
      <c r="J57" t="s">
        <v>25</v>
      </c>
      <c r="K57" t="s">
        <v>25</v>
      </c>
      <c r="L57" t="s">
        <v>25</v>
      </c>
      <c r="M57">
        <v>6</v>
      </c>
      <c r="N57" t="s">
        <v>25</v>
      </c>
      <c r="O57">
        <v>5250</v>
      </c>
    </row>
    <row r="58" spans="1:20" x14ac:dyDescent="0.2">
      <c r="A58" s="1">
        <v>43396</v>
      </c>
      <c r="B58" t="s">
        <v>19</v>
      </c>
      <c r="C58" s="1">
        <v>43395</v>
      </c>
      <c r="D58">
        <v>857.35</v>
      </c>
      <c r="E58">
        <v>900</v>
      </c>
      <c r="F58">
        <v>900</v>
      </c>
      <c r="G58" t="s">
        <v>20</v>
      </c>
      <c r="H58" t="s">
        <v>21</v>
      </c>
      <c r="I58" s="1">
        <v>43433</v>
      </c>
      <c r="J58">
        <v>28</v>
      </c>
      <c r="K58">
        <v>31</v>
      </c>
      <c r="L58">
        <v>28</v>
      </c>
      <c r="M58">
        <v>31</v>
      </c>
      <c r="N58">
        <v>2</v>
      </c>
      <c r="O58">
        <v>1500</v>
      </c>
      <c r="P58" s="2">
        <f t="shared" ref="P58" si="81">IFERROR(J58-J59,0)</f>
        <v>13.5</v>
      </c>
      <c r="Q58" s="2">
        <f t="shared" ref="Q58" si="82">IF(P58=0, 0, IFERROR(M58 - M59, 0))</f>
        <v>20</v>
      </c>
      <c r="R58" s="2">
        <f t="shared" ref="R58" si="83">IF(P58=0, 0, IFERROR(J58 - M59, 0))</f>
        <v>17</v>
      </c>
      <c r="S58" s="2">
        <f>IF(P58=0, 0, IFERROR(M58 - J59, 0))</f>
        <v>16.5</v>
      </c>
      <c r="T58" s="2"/>
    </row>
    <row r="59" spans="1:20" x14ac:dyDescent="0.2">
      <c r="A59" s="1">
        <v>43396</v>
      </c>
      <c r="B59" t="s">
        <v>22</v>
      </c>
      <c r="C59" s="1">
        <v>43397</v>
      </c>
      <c r="D59">
        <v>809</v>
      </c>
      <c r="E59">
        <v>900</v>
      </c>
      <c r="F59">
        <v>900</v>
      </c>
      <c r="G59" t="s">
        <v>20</v>
      </c>
      <c r="H59" t="s">
        <v>21</v>
      </c>
      <c r="I59" s="1">
        <v>43433</v>
      </c>
      <c r="J59">
        <v>14.5</v>
      </c>
      <c r="K59">
        <v>16.149999999999999</v>
      </c>
      <c r="L59">
        <v>9</v>
      </c>
      <c r="M59">
        <v>11</v>
      </c>
      <c r="N59">
        <v>23</v>
      </c>
      <c r="O59">
        <v>21750</v>
      </c>
    </row>
    <row r="60" spans="1:20" x14ac:dyDescent="0.2">
      <c r="A60" s="1">
        <v>43396</v>
      </c>
      <c r="B60" t="s">
        <v>19</v>
      </c>
      <c r="C60" s="1">
        <v>43395</v>
      </c>
      <c r="D60">
        <v>857.35</v>
      </c>
      <c r="E60">
        <v>814</v>
      </c>
      <c r="F60">
        <v>820</v>
      </c>
      <c r="G60" t="s">
        <v>23</v>
      </c>
      <c r="H60" t="s">
        <v>24</v>
      </c>
      <c r="I60" s="1">
        <v>43433</v>
      </c>
      <c r="J60">
        <v>24.75</v>
      </c>
      <c r="K60">
        <v>24.75</v>
      </c>
      <c r="L60">
        <v>24.75</v>
      </c>
      <c r="M60">
        <v>24.75</v>
      </c>
      <c r="N60">
        <v>1</v>
      </c>
      <c r="O60">
        <v>24750</v>
      </c>
      <c r="P60" s="2">
        <f t="shared" ref="P60" si="84">IFERROR(J60-J61,0)</f>
        <v>-17</v>
      </c>
      <c r="Q60" s="2">
        <f t="shared" ref="Q60" si="85">IF(P60=0, 0, IFERROR(M60 - M61, 0))</f>
        <v>-16.25</v>
      </c>
      <c r="R60" s="2">
        <f t="shared" ref="R60" si="86">IF(P60=0, 0, IFERROR(J60 - M61, 0))</f>
        <v>-16.25</v>
      </c>
      <c r="S60" s="2">
        <f>IF(P60=0, 0, IFERROR(M60 - J61, 0))</f>
        <v>-17</v>
      </c>
      <c r="T60" s="2"/>
    </row>
    <row r="61" spans="1:20" x14ac:dyDescent="0.2">
      <c r="A61" s="1">
        <v>43396</v>
      </c>
      <c r="B61" t="s">
        <v>22</v>
      </c>
      <c r="C61" s="1">
        <v>43397</v>
      </c>
      <c r="D61">
        <v>809</v>
      </c>
      <c r="E61">
        <v>814</v>
      </c>
      <c r="F61">
        <v>820</v>
      </c>
      <c r="G61" t="s">
        <v>23</v>
      </c>
      <c r="H61" t="s">
        <v>24</v>
      </c>
      <c r="I61" s="1">
        <v>43433</v>
      </c>
      <c r="J61">
        <v>41.75</v>
      </c>
      <c r="K61">
        <v>46</v>
      </c>
      <c r="L61">
        <v>41</v>
      </c>
      <c r="M61">
        <v>41</v>
      </c>
      <c r="N61">
        <v>12</v>
      </c>
      <c r="O61">
        <v>32250</v>
      </c>
    </row>
    <row r="62" spans="1:20" x14ac:dyDescent="0.2">
      <c r="A62" s="1">
        <v>43487</v>
      </c>
      <c r="B62" t="s">
        <v>19</v>
      </c>
      <c r="C62" s="1">
        <v>43486</v>
      </c>
      <c r="D62">
        <v>815.65</v>
      </c>
      <c r="E62">
        <v>856</v>
      </c>
      <c r="F62">
        <v>860</v>
      </c>
      <c r="G62" t="s">
        <v>20</v>
      </c>
      <c r="H62" t="s">
        <v>21</v>
      </c>
      <c r="I62" s="1">
        <v>43496</v>
      </c>
      <c r="J62">
        <v>5.5</v>
      </c>
      <c r="K62">
        <v>5.65</v>
      </c>
      <c r="L62">
        <v>3.85</v>
      </c>
      <c r="M62">
        <v>4.4000000000000004</v>
      </c>
      <c r="N62">
        <v>78</v>
      </c>
      <c r="O62">
        <v>115500</v>
      </c>
      <c r="P62" s="2">
        <f t="shared" ref="P62" si="87">IFERROR(J62-J63,0)</f>
        <v>3.2</v>
      </c>
      <c r="Q62" s="2">
        <f t="shared" ref="Q62" si="88">IF(P62=0, 0, IFERROR(M62 - M63, 0))</f>
        <v>2.8000000000000003</v>
      </c>
      <c r="R62" s="2">
        <f t="shared" ref="R62" si="89">IF(P62=0, 0, IFERROR(J62 - M63, 0))</f>
        <v>3.9</v>
      </c>
      <c r="S62" s="2">
        <f>IF(P62=0, 0, IFERROR(M62 - J63, 0))</f>
        <v>2.1000000000000005</v>
      </c>
      <c r="T62" s="2"/>
    </row>
    <row r="63" spans="1:20" x14ac:dyDescent="0.2">
      <c r="A63" s="1">
        <v>43487</v>
      </c>
      <c r="B63" t="s">
        <v>22</v>
      </c>
      <c r="C63" s="1">
        <v>43488</v>
      </c>
      <c r="D63">
        <v>782.15</v>
      </c>
      <c r="E63">
        <v>856</v>
      </c>
      <c r="F63">
        <v>860</v>
      </c>
      <c r="G63" t="s">
        <v>20</v>
      </c>
      <c r="H63" t="s">
        <v>21</v>
      </c>
      <c r="I63" s="1">
        <v>43496</v>
      </c>
      <c r="J63">
        <v>2.2999999999999998</v>
      </c>
      <c r="K63">
        <v>2.4500000000000002</v>
      </c>
      <c r="L63">
        <v>1.4</v>
      </c>
      <c r="M63">
        <v>1.6</v>
      </c>
      <c r="N63">
        <v>54</v>
      </c>
      <c r="O63">
        <v>101250</v>
      </c>
    </row>
    <row r="64" spans="1:20" x14ac:dyDescent="0.2">
      <c r="A64" s="1">
        <v>43487</v>
      </c>
      <c r="B64" t="s">
        <v>19</v>
      </c>
      <c r="C64" s="1">
        <v>43486</v>
      </c>
      <c r="D64">
        <v>815.65</v>
      </c>
      <c r="E64">
        <v>775</v>
      </c>
      <c r="F64">
        <v>780</v>
      </c>
      <c r="G64" t="s">
        <v>23</v>
      </c>
      <c r="H64" t="s">
        <v>24</v>
      </c>
      <c r="I64" s="1">
        <v>43496</v>
      </c>
      <c r="J64">
        <v>3.65</v>
      </c>
      <c r="K64">
        <v>5</v>
      </c>
      <c r="L64">
        <v>3.35</v>
      </c>
      <c r="M64">
        <v>4.7</v>
      </c>
      <c r="N64">
        <v>37</v>
      </c>
      <c r="O64">
        <v>49500</v>
      </c>
      <c r="P64" s="2">
        <f t="shared" ref="P64" si="90">IFERROR(J64-J65,0)</f>
        <v>-2.0000000000000004</v>
      </c>
      <c r="Q64" s="2">
        <f t="shared" ref="Q64" si="91">IF(P64=0, 0, IFERROR(M64 - M65, 0))</f>
        <v>-8.5</v>
      </c>
      <c r="R64" s="2">
        <f t="shared" ref="R64" si="92">IF(P64=0, 0, IFERROR(J64 - M65, 0))</f>
        <v>-9.5499999999999989</v>
      </c>
      <c r="S64" s="2">
        <f>IF(P64=0, 0, IFERROR(M64 - J65, 0))</f>
        <v>-0.95000000000000018</v>
      </c>
      <c r="T64" s="2"/>
    </row>
    <row r="65" spans="1:20" x14ac:dyDescent="0.2">
      <c r="A65" s="1">
        <v>43487</v>
      </c>
      <c r="B65" t="s">
        <v>22</v>
      </c>
      <c r="C65" s="1">
        <v>43488</v>
      </c>
      <c r="D65">
        <v>782.15</v>
      </c>
      <c r="E65">
        <v>775</v>
      </c>
      <c r="F65">
        <v>780</v>
      </c>
      <c r="G65" t="s">
        <v>23</v>
      </c>
      <c r="H65" t="s">
        <v>24</v>
      </c>
      <c r="I65" s="1">
        <v>43496</v>
      </c>
      <c r="J65">
        <v>5.65</v>
      </c>
      <c r="K65">
        <v>15.05</v>
      </c>
      <c r="L65">
        <v>4.6500000000000004</v>
      </c>
      <c r="M65">
        <v>13.2</v>
      </c>
      <c r="N65">
        <v>481</v>
      </c>
      <c r="O65">
        <v>96000</v>
      </c>
    </row>
    <row r="66" spans="1:20" x14ac:dyDescent="0.2">
      <c r="A66" s="1">
        <v>43592</v>
      </c>
      <c r="B66" t="s">
        <v>19</v>
      </c>
      <c r="C66" s="1">
        <v>43591</v>
      </c>
      <c r="D66">
        <v>896.55</v>
      </c>
      <c r="E66">
        <v>941</v>
      </c>
      <c r="F66">
        <v>950</v>
      </c>
      <c r="G66" t="s">
        <v>20</v>
      </c>
      <c r="H66" t="s">
        <v>21</v>
      </c>
      <c r="I66" s="1">
        <v>43615</v>
      </c>
      <c r="J66">
        <v>16.05</v>
      </c>
      <c r="K66">
        <v>17.75</v>
      </c>
      <c r="L66">
        <v>14.4</v>
      </c>
      <c r="M66">
        <v>17.05</v>
      </c>
      <c r="N66">
        <v>49</v>
      </c>
      <c r="O66">
        <v>58500</v>
      </c>
      <c r="P66" s="2">
        <f t="shared" ref="P66" si="93">IFERROR(J66-J67,0)</f>
        <v>6.65</v>
      </c>
      <c r="Q66" s="2">
        <f t="shared" ref="Q66" si="94">IF(P66=0, 0, IFERROR(M66 - M67, 0))</f>
        <v>7.6000000000000014</v>
      </c>
      <c r="R66" s="2">
        <f t="shared" ref="R66" si="95">IF(P66=0, 0, IFERROR(J66 - M67, 0))</f>
        <v>6.6000000000000014</v>
      </c>
      <c r="S66" s="2">
        <f>IF(P66=0, 0, IFERROR(M66 - J67, 0))</f>
        <v>7.65</v>
      </c>
      <c r="T66" s="2"/>
    </row>
    <row r="67" spans="1:20" x14ac:dyDescent="0.2">
      <c r="A67" s="1">
        <v>43592</v>
      </c>
      <c r="B67" t="s">
        <v>22</v>
      </c>
      <c r="C67" s="1">
        <v>43593</v>
      </c>
      <c r="D67">
        <v>870.95</v>
      </c>
      <c r="E67">
        <v>941</v>
      </c>
      <c r="F67">
        <v>950</v>
      </c>
      <c r="G67" t="s">
        <v>20</v>
      </c>
      <c r="H67" t="s">
        <v>21</v>
      </c>
      <c r="I67" s="1">
        <v>43615</v>
      </c>
      <c r="J67">
        <v>9.4</v>
      </c>
      <c r="K67">
        <v>11.15</v>
      </c>
      <c r="L67">
        <v>8.65</v>
      </c>
      <c r="M67">
        <v>9.4499999999999993</v>
      </c>
      <c r="N67">
        <v>42</v>
      </c>
      <c r="O67">
        <v>47250</v>
      </c>
    </row>
    <row r="68" spans="1:20" x14ac:dyDescent="0.2">
      <c r="A68" s="1">
        <v>43592</v>
      </c>
      <c r="B68" t="s">
        <v>19</v>
      </c>
      <c r="C68" s="1">
        <v>43591</v>
      </c>
      <c r="D68">
        <v>896.55</v>
      </c>
      <c r="E68">
        <v>852</v>
      </c>
      <c r="F68">
        <v>850</v>
      </c>
      <c r="G68" t="s">
        <v>23</v>
      </c>
      <c r="H68" t="s">
        <v>24</v>
      </c>
      <c r="I68" s="1">
        <v>43615</v>
      </c>
      <c r="J68">
        <v>16.3</v>
      </c>
      <c r="K68">
        <v>16.7</v>
      </c>
      <c r="L68">
        <v>14.95</v>
      </c>
      <c r="M68">
        <v>16.7</v>
      </c>
      <c r="N68">
        <v>5</v>
      </c>
      <c r="O68">
        <v>14250</v>
      </c>
      <c r="P68" s="2">
        <f t="shared" ref="P68" si="96">IFERROR(J68-J69,0)</f>
        <v>-7.6999999999999993</v>
      </c>
      <c r="Q68" s="2">
        <f t="shared" ref="Q68" si="97">IF(P68=0, 0, IFERROR(M68 - M69, 0))</f>
        <v>-4.1500000000000021</v>
      </c>
      <c r="R68" s="2">
        <f t="shared" ref="R68" si="98">IF(P68=0, 0, IFERROR(J68 - M69, 0))</f>
        <v>-4.5500000000000007</v>
      </c>
      <c r="S68" s="2">
        <f>IF(P68=0, 0, IFERROR(M68 - J69, 0))</f>
        <v>-7.3000000000000007</v>
      </c>
      <c r="T68" s="2"/>
    </row>
    <row r="69" spans="1:20" x14ac:dyDescent="0.2">
      <c r="A69" s="1">
        <v>43592</v>
      </c>
      <c r="B69" t="s">
        <v>22</v>
      </c>
      <c r="C69" s="1">
        <v>43593</v>
      </c>
      <c r="D69">
        <v>870.95</v>
      </c>
      <c r="E69">
        <v>852</v>
      </c>
      <c r="F69">
        <v>850</v>
      </c>
      <c r="G69" t="s">
        <v>23</v>
      </c>
      <c r="H69" t="s">
        <v>24</v>
      </c>
      <c r="I69" s="1">
        <v>43615</v>
      </c>
      <c r="J69">
        <v>24</v>
      </c>
      <c r="K69">
        <v>24.45</v>
      </c>
      <c r="L69">
        <v>20</v>
      </c>
      <c r="M69">
        <v>20.85</v>
      </c>
      <c r="N69">
        <v>38</v>
      </c>
      <c r="O69">
        <v>13500</v>
      </c>
    </row>
    <row r="70" spans="1:20" x14ac:dyDescent="0.2">
      <c r="A70" s="1">
        <v>43669</v>
      </c>
      <c r="B70" t="s">
        <v>19</v>
      </c>
      <c r="C70" s="1">
        <v>43668</v>
      </c>
      <c r="D70">
        <v>892.15</v>
      </c>
      <c r="E70">
        <v>937</v>
      </c>
      <c r="F70">
        <v>940</v>
      </c>
      <c r="G70" t="s">
        <v>20</v>
      </c>
      <c r="H70" t="s">
        <v>21</v>
      </c>
      <c r="I70" s="1">
        <v>43706</v>
      </c>
      <c r="J70" t="s">
        <v>25</v>
      </c>
      <c r="K70" t="s">
        <v>25</v>
      </c>
      <c r="L70" t="s">
        <v>25</v>
      </c>
      <c r="M70">
        <v>15.25</v>
      </c>
      <c r="N70" t="s">
        <v>25</v>
      </c>
      <c r="O70">
        <v>3000</v>
      </c>
      <c r="P70" s="2">
        <f t="shared" ref="P70" si="99">IFERROR(J70-J71,0)</f>
        <v>0</v>
      </c>
      <c r="Q70" s="2">
        <f t="shared" ref="Q70" si="100">IF(P70=0, 0, IFERROR(M70 - M71, 0))</f>
        <v>0</v>
      </c>
      <c r="R70" s="2">
        <f t="shared" ref="R70" si="101">IF(P70=0, 0, IFERROR(J70 - M71, 0))</f>
        <v>0</v>
      </c>
      <c r="S70" s="2">
        <f>IF(P70=0, 0, IFERROR(M70 - J71, 0))</f>
        <v>0</v>
      </c>
      <c r="T70" s="2"/>
    </row>
    <row r="71" spans="1:20" x14ac:dyDescent="0.2">
      <c r="A71" s="1">
        <v>43669</v>
      </c>
      <c r="B71" t="s">
        <v>22</v>
      </c>
      <c r="C71" s="1">
        <v>43670</v>
      </c>
      <c r="D71">
        <v>878.45</v>
      </c>
      <c r="E71">
        <v>937</v>
      </c>
      <c r="F71">
        <v>940</v>
      </c>
      <c r="G71" t="s">
        <v>20</v>
      </c>
      <c r="H71" t="s">
        <v>21</v>
      </c>
      <c r="I71" s="1">
        <v>43706</v>
      </c>
      <c r="J71" t="s">
        <v>25</v>
      </c>
      <c r="K71" t="s">
        <v>25</v>
      </c>
      <c r="L71" t="s">
        <v>25</v>
      </c>
      <c r="M71">
        <v>11.6</v>
      </c>
      <c r="N71" t="s">
        <v>25</v>
      </c>
      <c r="O71">
        <v>2250</v>
      </c>
    </row>
    <row r="72" spans="1:20" x14ac:dyDescent="0.2">
      <c r="A72" s="1">
        <v>43669</v>
      </c>
      <c r="B72" t="s">
        <v>19</v>
      </c>
      <c r="C72" s="1">
        <v>43668</v>
      </c>
      <c r="D72">
        <v>892.15</v>
      </c>
      <c r="E72">
        <v>848</v>
      </c>
      <c r="F72">
        <v>850</v>
      </c>
      <c r="G72" t="s">
        <v>23</v>
      </c>
      <c r="H72" t="s">
        <v>24</v>
      </c>
      <c r="I72" s="1">
        <v>43706</v>
      </c>
      <c r="J72">
        <v>13.75</v>
      </c>
      <c r="K72">
        <v>13.75</v>
      </c>
      <c r="L72">
        <v>13.75</v>
      </c>
      <c r="M72">
        <v>13.75</v>
      </c>
      <c r="N72">
        <v>1</v>
      </c>
      <c r="O72">
        <v>1500</v>
      </c>
      <c r="P72" s="2">
        <f t="shared" ref="P72" si="102">IFERROR(J72-J73,0)</f>
        <v>-4.3500000000000014</v>
      </c>
      <c r="Q72" s="2">
        <f t="shared" ref="Q72" si="103">IF(P72=0, 0, IFERROR(M72 - M73, 0))</f>
        <v>-7.5</v>
      </c>
      <c r="R72" s="2">
        <f t="shared" ref="R72" si="104">IF(P72=0, 0, IFERROR(J72 - M73, 0))</f>
        <v>-7.5</v>
      </c>
      <c r="S72" s="2">
        <f>IF(P72=0, 0, IFERROR(M72 - J73, 0))</f>
        <v>-4.3500000000000014</v>
      </c>
      <c r="T72" s="2"/>
    </row>
    <row r="73" spans="1:20" x14ac:dyDescent="0.2">
      <c r="A73" s="1">
        <v>43669</v>
      </c>
      <c r="B73" t="s">
        <v>22</v>
      </c>
      <c r="C73" s="1">
        <v>43670</v>
      </c>
      <c r="D73">
        <v>878.45</v>
      </c>
      <c r="E73">
        <v>848</v>
      </c>
      <c r="F73">
        <v>850</v>
      </c>
      <c r="G73" t="s">
        <v>23</v>
      </c>
      <c r="H73" t="s">
        <v>24</v>
      </c>
      <c r="I73" s="1">
        <v>43706</v>
      </c>
      <c r="J73">
        <v>18.100000000000001</v>
      </c>
      <c r="K73">
        <v>23.4</v>
      </c>
      <c r="L73">
        <v>18.100000000000001</v>
      </c>
      <c r="M73">
        <v>21.25</v>
      </c>
      <c r="N73">
        <v>7</v>
      </c>
      <c r="O73">
        <v>10500</v>
      </c>
    </row>
    <row r="74" spans="1:20" x14ac:dyDescent="0.2">
      <c r="A74" s="1">
        <v>43760</v>
      </c>
      <c r="B74" t="s">
        <v>19</v>
      </c>
      <c r="C74" s="1">
        <v>43756</v>
      </c>
      <c r="D74">
        <v>746.5</v>
      </c>
      <c r="E74">
        <v>784</v>
      </c>
      <c r="F74">
        <v>800</v>
      </c>
      <c r="G74" t="s">
        <v>20</v>
      </c>
      <c r="H74" t="s">
        <v>21</v>
      </c>
      <c r="I74" s="1">
        <v>43769</v>
      </c>
      <c r="J74">
        <v>2.4500000000000002</v>
      </c>
      <c r="K74">
        <v>4.5</v>
      </c>
      <c r="L74">
        <v>2.4500000000000002</v>
      </c>
      <c r="M74">
        <v>4.3</v>
      </c>
      <c r="N74">
        <v>275</v>
      </c>
      <c r="O74">
        <v>132000</v>
      </c>
      <c r="P74" s="2">
        <f t="shared" ref="P74" si="105">IFERROR(J74-J75,0)</f>
        <v>-2.3499999999999996</v>
      </c>
      <c r="Q74" s="2">
        <f t="shared" ref="Q74" si="106">IF(P74=0, 0, IFERROR(M74 - M75, 0))</f>
        <v>1.25</v>
      </c>
      <c r="R74" s="2">
        <f t="shared" ref="R74" si="107">IF(P74=0, 0, IFERROR(J74 - M75, 0))</f>
        <v>-0.59999999999999964</v>
      </c>
      <c r="S74" s="2">
        <f>IF(P74=0, 0, IFERROR(M74 - J75, 0))</f>
        <v>-0.5</v>
      </c>
      <c r="T74" s="2"/>
    </row>
    <row r="75" spans="1:20" x14ac:dyDescent="0.2">
      <c r="A75" s="1">
        <v>43760</v>
      </c>
      <c r="B75" t="s">
        <v>22</v>
      </c>
      <c r="C75" s="1">
        <v>43761</v>
      </c>
      <c r="D75">
        <v>743.15</v>
      </c>
      <c r="E75">
        <v>784</v>
      </c>
      <c r="F75">
        <v>800</v>
      </c>
      <c r="G75" t="s">
        <v>20</v>
      </c>
      <c r="H75" t="s">
        <v>21</v>
      </c>
      <c r="I75" s="1">
        <v>43769</v>
      </c>
      <c r="J75">
        <v>4.8</v>
      </c>
      <c r="K75">
        <v>4.8</v>
      </c>
      <c r="L75">
        <v>2.6</v>
      </c>
      <c r="M75">
        <v>3.05</v>
      </c>
      <c r="N75">
        <v>211</v>
      </c>
      <c r="O75">
        <v>133500</v>
      </c>
    </row>
    <row r="76" spans="1:20" x14ac:dyDescent="0.2">
      <c r="A76" s="1">
        <v>43760</v>
      </c>
      <c r="B76" t="s">
        <v>19</v>
      </c>
      <c r="C76" s="1">
        <v>43756</v>
      </c>
      <c r="D76">
        <v>746.5</v>
      </c>
      <c r="E76">
        <v>709</v>
      </c>
      <c r="F76">
        <v>700</v>
      </c>
      <c r="G76" t="s">
        <v>23</v>
      </c>
      <c r="H76" t="s">
        <v>24</v>
      </c>
      <c r="I76" s="1">
        <v>43769</v>
      </c>
      <c r="J76">
        <v>9.9499999999999993</v>
      </c>
      <c r="K76">
        <v>10</v>
      </c>
      <c r="L76">
        <v>4.6500000000000004</v>
      </c>
      <c r="M76">
        <v>5</v>
      </c>
      <c r="N76">
        <v>313</v>
      </c>
      <c r="O76">
        <v>126750</v>
      </c>
      <c r="P76" s="2">
        <f t="shared" ref="P76" si="108">IFERROR(J76-J77,0)</f>
        <v>6.1999999999999993</v>
      </c>
      <c r="Q76" s="2">
        <f t="shared" ref="Q76" si="109">IF(P76=0, 0, IFERROR(M76 - M77, 0))</f>
        <v>0.75</v>
      </c>
      <c r="R76" s="2">
        <f t="shared" ref="R76" si="110">IF(P76=0, 0, IFERROR(J76 - M77, 0))</f>
        <v>5.6999999999999993</v>
      </c>
      <c r="S76" s="2">
        <f>IF(P76=0, 0, IFERROR(M76 - J77, 0))</f>
        <v>1.25</v>
      </c>
      <c r="T76" s="2"/>
    </row>
    <row r="77" spans="1:20" x14ac:dyDescent="0.2">
      <c r="A77" s="1">
        <v>43760</v>
      </c>
      <c r="B77" t="s">
        <v>22</v>
      </c>
      <c r="C77" s="1">
        <v>43761</v>
      </c>
      <c r="D77">
        <v>743.15</v>
      </c>
      <c r="E77">
        <v>709</v>
      </c>
      <c r="F77">
        <v>700</v>
      </c>
      <c r="G77" t="s">
        <v>23</v>
      </c>
      <c r="H77" t="s">
        <v>24</v>
      </c>
      <c r="I77" s="1">
        <v>43769</v>
      </c>
      <c r="J77">
        <v>3.75</v>
      </c>
      <c r="K77">
        <v>5.3</v>
      </c>
      <c r="L77">
        <v>3.45</v>
      </c>
      <c r="M77">
        <v>4.25</v>
      </c>
      <c r="N77">
        <v>235</v>
      </c>
      <c r="O77">
        <v>106500</v>
      </c>
    </row>
    <row r="78" spans="1:20" x14ac:dyDescent="0.2">
      <c r="A78" s="1">
        <v>43851</v>
      </c>
      <c r="B78" t="s">
        <v>19</v>
      </c>
      <c r="C78" s="1">
        <v>43850</v>
      </c>
      <c r="D78">
        <v>772.8</v>
      </c>
      <c r="E78">
        <v>811</v>
      </c>
      <c r="F78">
        <v>820</v>
      </c>
      <c r="G78" t="s">
        <v>20</v>
      </c>
      <c r="H78" t="s">
        <v>21</v>
      </c>
      <c r="I78" s="1">
        <v>43860</v>
      </c>
      <c r="J78">
        <v>2.7</v>
      </c>
      <c r="K78">
        <v>3.55</v>
      </c>
      <c r="L78">
        <v>2</v>
      </c>
      <c r="M78">
        <v>3.05</v>
      </c>
      <c r="N78">
        <v>216</v>
      </c>
      <c r="O78">
        <v>79500</v>
      </c>
      <c r="P78" s="2">
        <f t="shared" ref="P78" si="111">IFERROR(J78-J79,0)</f>
        <v>0.5</v>
      </c>
      <c r="Q78" s="2">
        <f t="shared" ref="Q78" si="112">IF(P78=0, 0, IFERROR(M78 - M79, 0))</f>
        <v>-1.6000000000000005</v>
      </c>
      <c r="R78" s="2">
        <f t="shared" ref="R78" si="113">IF(P78=0, 0, IFERROR(J78 - M79, 0))</f>
        <v>-1.9500000000000002</v>
      </c>
      <c r="S78" s="2">
        <f>IF(P78=0, 0, IFERROR(M78 - J79, 0))</f>
        <v>0.84999999999999964</v>
      </c>
      <c r="T78" s="2"/>
    </row>
    <row r="79" spans="1:20" x14ac:dyDescent="0.2">
      <c r="A79" s="1">
        <v>43851</v>
      </c>
      <c r="B79" t="s">
        <v>22</v>
      </c>
      <c r="C79" s="1">
        <v>43852</v>
      </c>
      <c r="D79">
        <v>792.9</v>
      </c>
      <c r="E79">
        <v>811</v>
      </c>
      <c r="F79">
        <v>820</v>
      </c>
      <c r="G79" t="s">
        <v>20</v>
      </c>
      <c r="H79" t="s">
        <v>21</v>
      </c>
      <c r="I79" s="1">
        <v>43860</v>
      </c>
      <c r="J79">
        <v>2.2000000000000002</v>
      </c>
      <c r="K79">
        <v>5.95</v>
      </c>
      <c r="L79">
        <v>1.8</v>
      </c>
      <c r="M79">
        <v>4.6500000000000004</v>
      </c>
      <c r="N79">
        <v>646</v>
      </c>
      <c r="O79">
        <v>83250</v>
      </c>
    </row>
    <row r="80" spans="1:20" x14ac:dyDescent="0.2">
      <c r="A80" s="1">
        <v>43851</v>
      </c>
      <c r="B80" t="s">
        <v>19</v>
      </c>
      <c r="C80" s="1">
        <v>43850</v>
      </c>
      <c r="D80">
        <v>772.8</v>
      </c>
      <c r="E80">
        <v>734</v>
      </c>
      <c r="F80">
        <v>740</v>
      </c>
      <c r="G80" t="s">
        <v>23</v>
      </c>
      <c r="H80" t="s">
        <v>24</v>
      </c>
      <c r="I80" s="1">
        <v>43860</v>
      </c>
      <c r="J80">
        <v>6.7</v>
      </c>
      <c r="K80">
        <v>6.7</v>
      </c>
      <c r="L80">
        <v>3.3</v>
      </c>
      <c r="M80">
        <v>3.9</v>
      </c>
      <c r="N80">
        <v>414</v>
      </c>
      <c r="O80">
        <v>215250</v>
      </c>
      <c r="P80" s="2">
        <f t="shared" ref="P80" si="114">IFERROR(J80-J81,0)</f>
        <v>3.35</v>
      </c>
      <c r="Q80" s="2">
        <f t="shared" ref="Q80" si="115">IF(P80=0, 0, IFERROR(M80 - M81, 0))</f>
        <v>2.5499999999999998</v>
      </c>
      <c r="R80" s="2">
        <f t="shared" ref="R80" si="116">IF(P80=0, 0, IFERROR(J80 - M81, 0))</f>
        <v>5.35</v>
      </c>
      <c r="S80" s="2">
        <f>IF(P80=0, 0, IFERROR(M80 - J81, 0))</f>
        <v>0.54999999999999982</v>
      </c>
      <c r="T80" s="2"/>
    </row>
    <row r="81" spans="1:20" x14ac:dyDescent="0.2">
      <c r="A81" s="1">
        <v>43851</v>
      </c>
      <c r="B81" t="s">
        <v>22</v>
      </c>
      <c r="C81" s="1">
        <v>43852</v>
      </c>
      <c r="D81">
        <v>792.9</v>
      </c>
      <c r="E81">
        <v>734</v>
      </c>
      <c r="F81">
        <v>740</v>
      </c>
      <c r="G81" t="s">
        <v>23</v>
      </c>
      <c r="H81" t="s">
        <v>24</v>
      </c>
      <c r="I81" s="1">
        <v>43860</v>
      </c>
      <c r="J81">
        <v>3.35</v>
      </c>
      <c r="K81">
        <v>3.8</v>
      </c>
      <c r="L81">
        <v>1.2</v>
      </c>
      <c r="M81">
        <v>1.35</v>
      </c>
      <c r="N81">
        <v>252</v>
      </c>
      <c r="O81">
        <v>198750</v>
      </c>
    </row>
    <row r="82" spans="1:20" x14ac:dyDescent="0.2">
      <c r="A82" s="1">
        <v>43963</v>
      </c>
      <c r="B82" t="s">
        <v>19</v>
      </c>
      <c r="C82" s="1">
        <v>43962</v>
      </c>
      <c r="D82">
        <v>504.45</v>
      </c>
      <c r="E82">
        <v>530</v>
      </c>
      <c r="F82">
        <v>540</v>
      </c>
      <c r="G82" t="s">
        <v>20</v>
      </c>
      <c r="H82" t="s">
        <v>21</v>
      </c>
      <c r="I82" s="1">
        <v>43979</v>
      </c>
      <c r="J82">
        <v>10</v>
      </c>
      <c r="K82">
        <v>19.3</v>
      </c>
      <c r="L82">
        <v>8.75</v>
      </c>
      <c r="M82">
        <v>15.85</v>
      </c>
      <c r="N82">
        <v>532</v>
      </c>
      <c r="O82">
        <v>192750</v>
      </c>
      <c r="P82" s="2">
        <f t="shared" ref="P82" si="117">IFERROR(J82-J83,0)</f>
        <v>-15.350000000000001</v>
      </c>
      <c r="Q82" s="2">
        <f t="shared" ref="Q82" si="118">IF(P82=0, 0, IFERROR(M82 - M83, 0))</f>
        <v>-4.9000000000000004</v>
      </c>
      <c r="R82" s="2">
        <f t="shared" ref="R82" si="119">IF(P82=0, 0, IFERROR(J82 - M83, 0))</f>
        <v>-10.75</v>
      </c>
      <c r="S82" s="2">
        <f>IF(P82=0, 0, IFERROR(M82 - J83, 0))</f>
        <v>-9.5000000000000018</v>
      </c>
      <c r="T82" s="2"/>
    </row>
    <row r="83" spans="1:20" x14ac:dyDescent="0.2">
      <c r="A83" s="1">
        <v>43963</v>
      </c>
      <c r="B83" t="s">
        <v>22</v>
      </c>
      <c r="C83" s="1">
        <v>43964</v>
      </c>
      <c r="D83">
        <v>522.95000000000005</v>
      </c>
      <c r="E83">
        <v>530</v>
      </c>
      <c r="F83">
        <v>540</v>
      </c>
      <c r="G83" t="s">
        <v>20</v>
      </c>
      <c r="H83" t="s">
        <v>21</v>
      </c>
      <c r="I83" s="1">
        <v>43979</v>
      </c>
      <c r="J83">
        <v>25.35</v>
      </c>
      <c r="K83">
        <v>30</v>
      </c>
      <c r="L83">
        <v>17.25</v>
      </c>
      <c r="M83">
        <v>20.75</v>
      </c>
      <c r="N83">
        <v>822</v>
      </c>
      <c r="O83">
        <v>211500</v>
      </c>
    </row>
    <row r="84" spans="1:20" x14ac:dyDescent="0.2">
      <c r="A84" s="1">
        <v>43963</v>
      </c>
      <c r="B84" t="s">
        <v>19</v>
      </c>
      <c r="C84" s="1">
        <v>43962</v>
      </c>
      <c r="D84">
        <v>504.45</v>
      </c>
      <c r="E84">
        <v>479</v>
      </c>
      <c r="F84">
        <v>480</v>
      </c>
      <c r="G84" t="s">
        <v>23</v>
      </c>
      <c r="H84" t="s">
        <v>24</v>
      </c>
      <c r="I84" s="1">
        <v>43979</v>
      </c>
      <c r="J84">
        <v>20.3</v>
      </c>
      <c r="K84">
        <v>23.1</v>
      </c>
      <c r="L84">
        <v>13.5</v>
      </c>
      <c r="M84">
        <v>16.95</v>
      </c>
      <c r="N84">
        <v>153</v>
      </c>
      <c r="O84">
        <v>87750</v>
      </c>
      <c r="P84" s="2">
        <f t="shared" ref="P84" si="120">IFERROR(J84-J85,0)</f>
        <v>12.700000000000001</v>
      </c>
      <c r="Q84" s="2">
        <f t="shared" ref="Q84" si="121">IF(P84=0, 0, IFERROR(M84 - M85, 0))</f>
        <v>6.75</v>
      </c>
      <c r="R84" s="2">
        <f t="shared" ref="R84" si="122">IF(P84=0, 0, IFERROR(J84 - M85, 0))</f>
        <v>10.100000000000001</v>
      </c>
      <c r="S84" s="2">
        <f>IF(P84=0, 0, IFERROR(M84 - J85, 0))</f>
        <v>9.35</v>
      </c>
      <c r="T84" s="2"/>
    </row>
    <row r="85" spans="1:20" x14ac:dyDescent="0.2">
      <c r="A85" s="1">
        <v>43963</v>
      </c>
      <c r="B85" t="s">
        <v>22</v>
      </c>
      <c r="C85" s="1">
        <v>43964</v>
      </c>
      <c r="D85">
        <v>522.95000000000005</v>
      </c>
      <c r="E85">
        <v>479</v>
      </c>
      <c r="F85">
        <v>480</v>
      </c>
      <c r="G85" t="s">
        <v>23</v>
      </c>
      <c r="H85" t="s">
        <v>24</v>
      </c>
      <c r="I85" s="1">
        <v>43979</v>
      </c>
      <c r="J85">
        <v>7.6</v>
      </c>
      <c r="K85">
        <v>10.85</v>
      </c>
      <c r="L85">
        <v>7.5</v>
      </c>
      <c r="M85">
        <v>10.199999999999999</v>
      </c>
      <c r="N85">
        <v>111</v>
      </c>
      <c r="O85">
        <v>75750</v>
      </c>
    </row>
    <row r="86" spans="1:20" x14ac:dyDescent="0.2">
      <c r="A86" s="1">
        <v>44040</v>
      </c>
      <c r="B86" t="s">
        <v>19</v>
      </c>
      <c r="C86" s="1">
        <v>44035</v>
      </c>
      <c r="D86">
        <v>598.25</v>
      </c>
      <c r="E86">
        <v>628</v>
      </c>
      <c r="F86">
        <v>630</v>
      </c>
      <c r="G86" t="s">
        <v>20</v>
      </c>
      <c r="H86" t="s">
        <v>21</v>
      </c>
      <c r="I86" s="1">
        <v>44070</v>
      </c>
      <c r="J86" t="s">
        <v>25</v>
      </c>
      <c r="K86" t="s">
        <v>25</v>
      </c>
      <c r="L86" t="s">
        <v>25</v>
      </c>
      <c r="M86">
        <v>63.2</v>
      </c>
      <c r="N86" t="s">
        <v>25</v>
      </c>
      <c r="O86" t="s">
        <v>25</v>
      </c>
      <c r="P86" s="2">
        <f t="shared" ref="P86" si="123">IFERROR(J86-J87,0)</f>
        <v>0</v>
      </c>
      <c r="Q86" s="2">
        <f t="shared" ref="Q86" si="124">IF(P86=0, 0, IFERROR(M86 - M87, 0))</f>
        <v>0</v>
      </c>
      <c r="R86" s="2">
        <f t="shared" ref="R86" si="125">IF(P86=0, 0, IFERROR(J86 - M87, 0))</f>
        <v>0</v>
      </c>
      <c r="S86" s="2">
        <f>IF(P86=0, 0, IFERROR(M86 - J87, 0))</f>
        <v>0</v>
      </c>
      <c r="T86" s="2"/>
    </row>
    <row r="87" spans="1:20" x14ac:dyDescent="0.2">
      <c r="A87" s="1">
        <v>44040</v>
      </c>
      <c r="B87" t="s">
        <v>22</v>
      </c>
      <c r="C87" s="1">
        <v>44041</v>
      </c>
      <c r="D87">
        <v>616.29999999999995</v>
      </c>
      <c r="E87">
        <v>628</v>
      </c>
      <c r="F87">
        <v>630</v>
      </c>
      <c r="G87" t="s">
        <v>20</v>
      </c>
      <c r="H87" t="s">
        <v>21</v>
      </c>
      <c r="I87" s="1">
        <v>44070</v>
      </c>
      <c r="J87">
        <v>28</v>
      </c>
      <c r="K87">
        <v>32.5</v>
      </c>
      <c r="L87">
        <v>27.2</v>
      </c>
      <c r="M87">
        <v>28.85</v>
      </c>
      <c r="N87">
        <v>25</v>
      </c>
      <c r="O87">
        <v>13300</v>
      </c>
    </row>
    <row r="88" spans="1:20" x14ac:dyDescent="0.2">
      <c r="A88" s="1">
        <v>44040</v>
      </c>
      <c r="B88" t="s">
        <v>19</v>
      </c>
      <c r="C88" s="1">
        <v>44035</v>
      </c>
      <c r="D88">
        <v>598.25</v>
      </c>
      <c r="E88">
        <v>568</v>
      </c>
      <c r="F88">
        <v>570</v>
      </c>
      <c r="G88" t="s">
        <v>23</v>
      </c>
      <c r="H88" t="s">
        <v>24</v>
      </c>
      <c r="I88" s="1">
        <v>44070</v>
      </c>
      <c r="J88" t="s">
        <v>25</v>
      </c>
      <c r="K88" t="s">
        <v>25</v>
      </c>
      <c r="L88" t="s">
        <v>25</v>
      </c>
      <c r="M88">
        <v>26.15</v>
      </c>
      <c r="N88" t="s">
        <v>25</v>
      </c>
      <c r="O88">
        <v>1900</v>
      </c>
      <c r="P88" s="2">
        <f t="shared" ref="P88" si="126">IFERROR(J88-J89,0)</f>
        <v>0</v>
      </c>
      <c r="Q88" s="2">
        <f t="shared" ref="Q88" si="127">IF(P88=0, 0, IFERROR(M88 - M89, 0))</f>
        <v>0</v>
      </c>
      <c r="R88" s="2">
        <f t="shared" ref="R88" si="128">IF(P88=0, 0, IFERROR(J88 - M89, 0))</f>
        <v>0</v>
      </c>
      <c r="S88" s="2">
        <f>IF(P88=0, 0, IFERROR(M88 - J89, 0))</f>
        <v>0</v>
      </c>
      <c r="T88" s="2"/>
    </row>
    <row r="89" spans="1:20" x14ac:dyDescent="0.2">
      <c r="A89" s="1">
        <v>44040</v>
      </c>
      <c r="B89" t="s">
        <v>22</v>
      </c>
      <c r="C89" s="1">
        <v>44041</v>
      </c>
      <c r="D89">
        <v>616.29999999999995</v>
      </c>
      <c r="E89">
        <v>568</v>
      </c>
      <c r="F89">
        <v>570</v>
      </c>
      <c r="G89" t="s">
        <v>23</v>
      </c>
      <c r="H89" t="s">
        <v>24</v>
      </c>
      <c r="I89" s="1">
        <v>44070</v>
      </c>
      <c r="J89">
        <v>17.5</v>
      </c>
      <c r="K89">
        <v>17.5</v>
      </c>
      <c r="L89">
        <v>13.65</v>
      </c>
      <c r="M89">
        <v>13.65</v>
      </c>
      <c r="N89">
        <v>3</v>
      </c>
      <c r="O89">
        <v>6650</v>
      </c>
    </row>
    <row r="90" spans="1:20" x14ac:dyDescent="0.2">
      <c r="A90" s="1">
        <v>44131</v>
      </c>
      <c r="B90" t="s">
        <v>19</v>
      </c>
      <c r="C90" s="1">
        <v>44130</v>
      </c>
      <c r="D90">
        <v>780</v>
      </c>
      <c r="E90">
        <v>819</v>
      </c>
      <c r="F90">
        <v>820</v>
      </c>
      <c r="G90" t="s">
        <v>20</v>
      </c>
      <c r="H90" t="s">
        <v>21</v>
      </c>
      <c r="I90" s="1">
        <v>44161</v>
      </c>
      <c r="J90">
        <v>21</v>
      </c>
      <c r="K90">
        <v>21</v>
      </c>
      <c r="L90">
        <v>21</v>
      </c>
      <c r="M90">
        <v>21</v>
      </c>
      <c r="N90">
        <v>1</v>
      </c>
      <c r="O90">
        <v>2850</v>
      </c>
      <c r="P90" s="2">
        <f t="shared" ref="P90" si="129">IFERROR(J90-J91,0)</f>
        <v>2</v>
      </c>
      <c r="Q90" s="2">
        <f t="shared" ref="Q90" si="130">IF(P90=0, 0, IFERROR(M90 - M91, 0))</f>
        <v>2</v>
      </c>
      <c r="R90" s="2">
        <f t="shared" ref="R90" si="131">IF(P90=0, 0, IFERROR(J90 - M91, 0))</f>
        <v>2</v>
      </c>
      <c r="S90" s="2">
        <f>IF(P90=0, 0, IFERROR(M90 - J91, 0))</f>
        <v>2</v>
      </c>
      <c r="T90" s="2"/>
    </row>
    <row r="91" spans="1:20" x14ac:dyDescent="0.2">
      <c r="A91" s="1">
        <v>44131</v>
      </c>
      <c r="B91" t="s">
        <v>22</v>
      </c>
      <c r="C91" s="1">
        <v>44132</v>
      </c>
      <c r="D91">
        <v>777.25</v>
      </c>
      <c r="E91">
        <v>819</v>
      </c>
      <c r="F91">
        <v>820</v>
      </c>
      <c r="G91" t="s">
        <v>20</v>
      </c>
      <c r="H91" t="s">
        <v>21</v>
      </c>
      <c r="I91" s="1">
        <v>44161</v>
      </c>
      <c r="J91">
        <v>19</v>
      </c>
      <c r="K91">
        <v>19</v>
      </c>
      <c r="L91">
        <v>19</v>
      </c>
      <c r="M91">
        <v>19</v>
      </c>
      <c r="N91">
        <v>1</v>
      </c>
      <c r="O91">
        <v>3800</v>
      </c>
    </row>
    <row r="92" spans="1:20" x14ac:dyDescent="0.2">
      <c r="A92" s="1">
        <v>44131</v>
      </c>
      <c r="B92" t="s">
        <v>19</v>
      </c>
      <c r="C92" s="1">
        <v>44130</v>
      </c>
      <c r="D92">
        <v>780</v>
      </c>
      <c r="E92">
        <v>741</v>
      </c>
      <c r="F92">
        <v>740</v>
      </c>
      <c r="G92" t="s">
        <v>23</v>
      </c>
      <c r="H92" t="s">
        <v>24</v>
      </c>
      <c r="I92" s="1">
        <v>44161</v>
      </c>
      <c r="J92">
        <v>21</v>
      </c>
      <c r="K92">
        <v>21</v>
      </c>
      <c r="L92">
        <v>21</v>
      </c>
      <c r="M92">
        <v>21</v>
      </c>
      <c r="N92">
        <v>4</v>
      </c>
      <c r="O92">
        <v>10450</v>
      </c>
      <c r="P92" s="2">
        <f t="shared" ref="P92" si="132">IFERROR(J92-J93,0)</f>
        <v>2</v>
      </c>
      <c r="Q92" s="2">
        <f t="shared" ref="Q92" si="133">IF(P92=0, 0, IFERROR(M92 - M93, 0))</f>
        <v>2</v>
      </c>
      <c r="R92" s="2">
        <f t="shared" ref="R92" si="134">IF(P92=0, 0, IFERROR(J92 - M93, 0))</f>
        <v>2</v>
      </c>
      <c r="S92" s="2">
        <f>IF(P92=0, 0, IFERROR(M92 - J93, 0))</f>
        <v>2</v>
      </c>
      <c r="T92" s="2"/>
    </row>
    <row r="93" spans="1:20" x14ac:dyDescent="0.2">
      <c r="A93" s="1">
        <v>44131</v>
      </c>
      <c r="B93" t="s">
        <v>22</v>
      </c>
      <c r="C93" s="1">
        <v>44132</v>
      </c>
      <c r="D93">
        <v>777.25</v>
      </c>
      <c r="E93">
        <v>741</v>
      </c>
      <c r="F93">
        <v>740</v>
      </c>
      <c r="G93" t="s">
        <v>23</v>
      </c>
      <c r="H93" t="s">
        <v>24</v>
      </c>
      <c r="I93" s="1">
        <v>44161</v>
      </c>
      <c r="J93">
        <v>19</v>
      </c>
      <c r="K93">
        <v>19</v>
      </c>
      <c r="L93">
        <v>19</v>
      </c>
      <c r="M93">
        <v>19</v>
      </c>
      <c r="N93">
        <v>3</v>
      </c>
      <c r="O93">
        <v>13300</v>
      </c>
    </row>
    <row r="94" spans="1:20" x14ac:dyDescent="0.2">
      <c r="A94" s="1">
        <v>44224</v>
      </c>
      <c r="B94" t="s">
        <v>19</v>
      </c>
      <c r="C94" s="1">
        <v>44223</v>
      </c>
      <c r="D94">
        <v>1061.55</v>
      </c>
      <c r="E94">
        <v>1115</v>
      </c>
      <c r="F94">
        <v>1120</v>
      </c>
      <c r="G94" t="s">
        <v>20</v>
      </c>
      <c r="H94" t="s">
        <v>21</v>
      </c>
      <c r="I94" s="1">
        <v>44252</v>
      </c>
      <c r="J94">
        <v>49.3</v>
      </c>
      <c r="K94">
        <v>53</v>
      </c>
      <c r="L94">
        <v>35.35</v>
      </c>
      <c r="M94">
        <v>37.15</v>
      </c>
      <c r="N94">
        <v>19</v>
      </c>
      <c r="O94">
        <v>8550</v>
      </c>
      <c r="P94" s="2">
        <f t="shared" ref="P94" si="135">IFERROR(J94-J95,0)</f>
        <v>9.5999999999999943</v>
      </c>
      <c r="Q94" s="2">
        <f t="shared" ref="Q94" si="136">IF(P94=0, 0, IFERROR(M94 - M95, 0))</f>
        <v>3</v>
      </c>
      <c r="R94" s="2">
        <f t="shared" ref="R94" si="137">IF(P94=0, 0, IFERROR(J94 - M95, 0))</f>
        <v>15.149999999999999</v>
      </c>
      <c r="S94" s="2">
        <f>IF(P94=0, 0, IFERROR(M94 - J95, 0))</f>
        <v>-2.5500000000000043</v>
      </c>
      <c r="T94" s="2"/>
    </row>
    <row r="95" spans="1:20" x14ac:dyDescent="0.2">
      <c r="A95" s="1">
        <v>44224</v>
      </c>
      <c r="B95" t="s">
        <v>22</v>
      </c>
      <c r="C95" s="1">
        <v>44225</v>
      </c>
      <c r="D95">
        <v>1055.6500000000001</v>
      </c>
      <c r="E95">
        <v>1115</v>
      </c>
      <c r="F95">
        <v>1120</v>
      </c>
      <c r="G95" t="s">
        <v>20</v>
      </c>
      <c r="H95" t="s">
        <v>21</v>
      </c>
      <c r="I95" s="1">
        <v>44252</v>
      </c>
      <c r="J95">
        <v>39.700000000000003</v>
      </c>
      <c r="K95">
        <v>50.5</v>
      </c>
      <c r="L95">
        <v>31.05</v>
      </c>
      <c r="M95">
        <v>34.15</v>
      </c>
      <c r="N95">
        <v>796</v>
      </c>
      <c r="O95">
        <v>46550</v>
      </c>
    </row>
    <row r="96" spans="1:20" x14ac:dyDescent="0.2">
      <c r="A96" s="1">
        <v>44224</v>
      </c>
      <c r="B96" t="s">
        <v>19</v>
      </c>
      <c r="C96" s="1">
        <v>44223</v>
      </c>
      <c r="D96">
        <v>1061.55</v>
      </c>
      <c r="E96">
        <v>1008</v>
      </c>
      <c r="F96">
        <v>1010</v>
      </c>
      <c r="G96" t="s">
        <v>23</v>
      </c>
      <c r="H96" t="s">
        <v>24</v>
      </c>
      <c r="I96" s="1">
        <v>44252</v>
      </c>
      <c r="J96" t="s">
        <v>25</v>
      </c>
      <c r="K96" t="s">
        <v>25</v>
      </c>
      <c r="L96" t="s">
        <v>25</v>
      </c>
      <c r="M96">
        <v>45.1</v>
      </c>
      <c r="N96" t="s">
        <v>25</v>
      </c>
      <c r="O96">
        <v>950</v>
      </c>
      <c r="P96" s="2">
        <f t="shared" ref="P96" si="138">IFERROR(J96-J97,0)</f>
        <v>0</v>
      </c>
      <c r="Q96" s="2">
        <f t="shared" ref="Q96" si="139">IF(P96=0, 0, IFERROR(M96 - M97, 0))</f>
        <v>0</v>
      </c>
      <c r="R96" s="2">
        <f t="shared" ref="R96" si="140">IF(P96=0, 0, IFERROR(J96 - M97, 0))</f>
        <v>0</v>
      </c>
      <c r="S96" s="2">
        <f>IF(P96=0, 0, IFERROR(M96 - J97, 0))</f>
        <v>0</v>
      </c>
      <c r="T96" s="2"/>
    </row>
    <row r="97" spans="1:20" x14ac:dyDescent="0.2">
      <c r="A97" s="1">
        <v>44224</v>
      </c>
      <c r="B97" t="s">
        <v>22</v>
      </c>
      <c r="C97" s="1">
        <v>44225</v>
      </c>
      <c r="D97">
        <v>1055.6500000000001</v>
      </c>
      <c r="E97">
        <v>1008</v>
      </c>
      <c r="F97">
        <v>1010</v>
      </c>
      <c r="G97" t="s">
        <v>23</v>
      </c>
      <c r="H97" t="s">
        <v>24</v>
      </c>
      <c r="I97" s="1">
        <v>44252</v>
      </c>
      <c r="J97" t="s">
        <v>25</v>
      </c>
      <c r="K97" t="s">
        <v>25</v>
      </c>
      <c r="L97" t="s">
        <v>25</v>
      </c>
      <c r="M97">
        <v>30.05</v>
      </c>
      <c r="N97" t="s">
        <v>25</v>
      </c>
      <c r="O97">
        <v>14250</v>
      </c>
    </row>
    <row r="98" spans="1:20" x14ac:dyDescent="0.2">
      <c r="A98" s="1">
        <v>44495</v>
      </c>
      <c r="B98" t="s">
        <v>19</v>
      </c>
      <c r="C98" s="1">
        <v>44494</v>
      </c>
      <c r="D98">
        <v>1710.65</v>
      </c>
      <c r="E98">
        <v>1796</v>
      </c>
      <c r="F98">
        <v>1800</v>
      </c>
      <c r="G98" t="s">
        <v>20</v>
      </c>
      <c r="H98" t="s">
        <v>21</v>
      </c>
      <c r="I98" s="1">
        <v>44525</v>
      </c>
      <c r="J98">
        <v>52.95</v>
      </c>
      <c r="K98">
        <v>52.95</v>
      </c>
      <c r="L98">
        <v>35.65</v>
      </c>
      <c r="M98">
        <v>43.95</v>
      </c>
      <c r="N98">
        <v>56</v>
      </c>
      <c r="O98">
        <v>30400</v>
      </c>
      <c r="P98" s="2">
        <f t="shared" ref="P98" si="141">IFERROR(J98-J99,0)</f>
        <v>-14.399999999999991</v>
      </c>
      <c r="Q98" s="2">
        <f t="shared" ref="Q98" si="142">IF(P98=0, 0, IFERROR(M98 - M99, 0))</f>
        <v>-4.6499999999999986</v>
      </c>
      <c r="R98" s="2">
        <f t="shared" ref="R98" si="143">IF(P98=0, 0, IFERROR(J98 - M99, 0))</f>
        <v>4.3500000000000014</v>
      </c>
      <c r="S98" s="2">
        <f>IF(P98=0, 0, IFERROR(M98 - J99, 0))</f>
        <v>-23.399999999999991</v>
      </c>
      <c r="T98" s="2"/>
    </row>
    <row r="99" spans="1:20" x14ac:dyDescent="0.2">
      <c r="A99" s="1">
        <v>44495</v>
      </c>
      <c r="B99" t="s">
        <v>22</v>
      </c>
      <c r="C99" s="1">
        <v>44496</v>
      </c>
      <c r="D99">
        <v>1728.4</v>
      </c>
      <c r="E99">
        <v>1796</v>
      </c>
      <c r="F99">
        <v>1800</v>
      </c>
      <c r="G99" t="s">
        <v>20</v>
      </c>
      <c r="H99" t="s">
        <v>21</v>
      </c>
      <c r="I99" s="1">
        <v>44525</v>
      </c>
      <c r="J99">
        <v>67.349999999999994</v>
      </c>
      <c r="K99">
        <v>67.349999999999994</v>
      </c>
      <c r="L99">
        <v>46.45</v>
      </c>
      <c r="M99">
        <v>48.6</v>
      </c>
      <c r="N99">
        <v>198</v>
      </c>
      <c r="O99">
        <v>86450</v>
      </c>
    </row>
    <row r="100" spans="1:20" x14ac:dyDescent="0.2">
      <c r="A100" s="1">
        <v>44495</v>
      </c>
      <c r="B100" t="s">
        <v>19</v>
      </c>
      <c r="C100" s="1">
        <v>44494</v>
      </c>
      <c r="D100">
        <v>1710.65</v>
      </c>
      <c r="E100">
        <v>1625</v>
      </c>
      <c r="F100">
        <v>1620</v>
      </c>
      <c r="G100" t="s">
        <v>23</v>
      </c>
      <c r="H100" t="s">
        <v>24</v>
      </c>
      <c r="I100" s="1">
        <v>44525</v>
      </c>
      <c r="J100" t="s">
        <v>25</v>
      </c>
      <c r="K100" t="s">
        <v>25</v>
      </c>
      <c r="L100" t="s">
        <v>25</v>
      </c>
      <c r="M100">
        <v>220.8</v>
      </c>
      <c r="N100" t="s">
        <v>25</v>
      </c>
      <c r="O100" t="s">
        <v>25</v>
      </c>
      <c r="P100" s="2">
        <f t="shared" ref="P100" si="144">IFERROR(J100-J101,0)</f>
        <v>0</v>
      </c>
      <c r="Q100" s="2">
        <f t="shared" ref="Q100" si="145">IF(P100=0, 0, IFERROR(M100 - M101, 0))</f>
        <v>0</v>
      </c>
      <c r="R100" s="2">
        <f t="shared" ref="R100" si="146">IF(P100=0, 0, IFERROR(J100 - M101, 0))</f>
        <v>0</v>
      </c>
      <c r="S100" s="2">
        <f>IF(P100=0, 0, IFERROR(M100 - J101, 0))</f>
        <v>0</v>
      </c>
      <c r="T100" s="2"/>
    </row>
    <row r="101" spans="1:20" x14ac:dyDescent="0.2">
      <c r="A101" s="1">
        <v>44495</v>
      </c>
      <c r="B101" t="s">
        <v>22</v>
      </c>
      <c r="C101" s="1">
        <v>44496</v>
      </c>
      <c r="D101">
        <v>1728.4</v>
      </c>
      <c r="E101">
        <v>1625</v>
      </c>
      <c r="F101">
        <v>1620</v>
      </c>
      <c r="G101" t="s">
        <v>23</v>
      </c>
      <c r="H101" t="s">
        <v>24</v>
      </c>
      <c r="I101" s="1">
        <v>44525</v>
      </c>
      <c r="J101">
        <v>25</v>
      </c>
      <c r="K101">
        <v>25</v>
      </c>
      <c r="L101">
        <v>25</v>
      </c>
      <c r="M101">
        <v>25</v>
      </c>
      <c r="N101">
        <v>2</v>
      </c>
      <c r="O101">
        <v>1425</v>
      </c>
    </row>
    <row r="102" spans="1:20" x14ac:dyDescent="0.2">
      <c r="A102" s="1">
        <v>44586</v>
      </c>
      <c r="B102" t="s">
        <v>19</v>
      </c>
      <c r="C102" s="1">
        <v>44585</v>
      </c>
      <c r="D102">
        <v>1690.7</v>
      </c>
      <c r="E102">
        <v>1775</v>
      </c>
      <c r="F102">
        <v>1780</v>
      </c>
      <c r="G102" t="s">
        <v>20</v>
      </c>
      <c r="H102" t="s">
        <v>21</v>
      </c>
      <c r="I102" s="1">
        <v>44616</v>
      </c>
      <c r="J102">
        <v>58.35</v>
      </c>
      <c r="K102">
        <v>63</v>
      </c>
      <c r="L102">
        <v>53.1</v>
      </c>
      <c r="M102">
        <v>58.45</v>
      </c>
      <c r="N102">
        <v>8</v>
      </c>
      <c r="O102">
        <v>2850</v>
      </c>
      <c r="P102" s="2">
        <f t="shared" ref="P102" si="147">IFERROR(J102-J103,0)</f>
        <v>23.15</v>
      </c>
      <c r="Q102" s="2">
        <f t="shared" ref="Q102" si="148">IF(P102=0, 0, IFERROR(M102 - M103, 0))</f>
        <v>27.6</v>
      </c>
      <c r="R102" s="2">
        <f t="shared" ref="R102" si="149">IF(P102=0, 0, IFERROR(J102 - M103, 0))</f>
        <v>27.5</v>
      </c>
      <c r="S102" s="2">
        <f>IF(P102=0, 0, IFERROR(M102 - J103, 0))</f>
        <v>23.25</v>
      </c>
      <c r="T102" s="2"/>
    </row>
    <row r="103" spans="1:20" x14ac:dyDescent="0.2">
      <c r="A103" s="1">
        <v>44586</v>
      </c>
      <c r="B103" t="s">
        <v>22</v>
      </c>
      <c r="C103" s="1">
        <v>44588</v>
      </c>
      <c r="D103">
        <v>1687.05</v>
      </c>
      <c r="E103">
        <v>1775</v>
      </c>
      <c r="F103">
        <v>1780</v>
      </c>
      <c r="G103" t="s">
        <v>20</v>
      </c>
      <c r="H103" t="s">
        <v>21</v>
      </c>
      <c r="I103" s="1">
        <v>44616</v>
      </c>
      <c r="J103">
        <v>35.200000000000003</v>
      </c>
      <c r="K103">
        <v>35.200000000000003</v>
      </c>
      <c r="L103">
        <v>26.2</v>
      </c>
      <c r="M103">
        <v>30.85</v>
      </c>
      <c r="N103">
        <v>67</v>
      </c>
      <c r="O103">
        <v>14250</v>
      </c>
    </row>
    <row r="104" spans="1:20" x14ac:dyDescent="0.2">
      <c r="A104" s="1">
        <v>44586</v>
      </c>
      <c r="B104" t="s">
        <v>19</v>
      </c>
      <c r="C104" s="1">
        <v>44585</v>
      </c>
      <c r="D104">
        <v>1690.7</v>
      </c>
      <c r="E104">
        <v>1606</v>
      </c>
      <c r="F104">
        <v>1600</v>
      </c>
      <c r="G104" t="s">
        <v>23</v>
      </c>
      <c r="H104" t="s">
        <v>24</v>
      </c>
      <c r="I104" s="1">
        <v>44616</v>
      </c>
      <c r="J104">
        <v>19.7</v>
      </c>
      <c r="K104">
        <v>30.25</v>
      </c>
      <c r="L104">
        <v>16</v>
      </c>
      <c r="M104">
        <v>29.5</v>
      </c>
      <c r="N104">
        <v>153</v>
      </c>
      <c r="O104">
        <v>21375</v>
      </c>
      <c r="P104" s="2">
        <f t="shared" ref="P104" si="150">IFERROR(J104-J105,0)</f>
        <v>-14.250000000000004</v>
      </c>
      <c r="Q104" s="2">
        <f t="shared" ref="Q104" si="151">IF(P104=0, 0, IFERROR(M104 - M105, 0))</f>
        <v>0.85000000000000142</v>
      </c>
      <c r="R104" s="2">
        <f t="shared" ref="R104" si="152">IF(P104=0, 0, IFERROR(J104 - M105, 0))</f>
        <v>-8.9499999999999993</v>
      </c>
      <c r="S104" s="2">
        <f>IF(P104=0, 0, IFERROR(M104 - J105, 0))</f>
        <v>-4.4500000000000028</v>
      </c>
      <c r="T104" s="2"/>
    </row>
    <row r="105" spans="1:20" x14ac:dyDescent="0.2">
      <c r="A105" s="1">
        <v>44586</v>
      </c>
      <c r="B105" t="s">
        <v>22</v>
      </c>
      <c r="C105" s="1">
        <v>44588</v>
      </c>
      <c r="D105">
        <v>1687.05</v>
      </c>
      <c r="E105">
        <v>1606</v>
      </c>
      <c r="F105">
        <v>1600</v>
      </c>
      <c r="G105" t="s">
        <v>23</v>
      </c>
      <c r="H105" t="s">
        <v>24</v>
      </c>
      <c r="I105" s="1">
        <v>44616</v>
      </c>
      <c r="J105">
        <v>33.950000000000003</v>
      </c>
      <c r="K105">
        <v>37.4</v>
      </c>
      <c r="L105">
        <v>25</v>
      </c>
      <c r="M105">
        <v>28.65</v>
      </c>
      <c r="N105">
        <v>276</v>
      </c>
      <c r="O105">
        <v>44175</v>
      </c>
    </row>
    <row r="106" spans="1:20" x14ac:dyDescent="0.2">
      <c r="A106" s="1">
        <v>44691</v>
      </c>
      <c r="B106" t="s">
        <v>19</v>
      </c>
      <c r="C106" s="1">
        <v>44685</v>
      </c>
      <c r="D106">
        <v>1622.25</v>
      </c>
      <c r="E106">
        <v>1703</v>
      </c>
      <c r="F106">
        <v>1720</v>
      </c>
      <c r="G106" t="s">
        <v>20</v>
      </c>
      <c r="H106" t="s">
        <v>21</v>
      </c>
      <c r="I106" s="1">
        <v>44707</v>
      </c>
      <c r="J106">
        <v>38.25</v>
      </c>
      <c r="K106">
        <v>38.299999999999997</v>
      </c>
      <c r="L106">
        <v>16.100000000000001</v>
      </c>
      <c r="M106">
        <v>17.399999999999999</v>
      </c>
      <c r="N106">
        <v>172</v>
      </c>
      <c r="O106">
        <v>89775</v>
      </c>
      <c r="P106" s="2">
        <f t="shared" ref="P106" si="153">IFERROR(J106-J107,0)</f>
        <v>35.5</v>
      </c>
      <c r="Q106" s="2">
        <f t="shared" ref="Q106" si="154">IF(P106=0, 0, IFERROR(M106 - M107, 0))</f>
        <v>12.649999999999999</v>
      </c>
      <c r="R106" s="2">
        <f t="shared" ref="R106" si="155">IF(P106=0, 0, IFERROR(J106 - M107, 0))</f>
        <v>33.5</v>
      </c>
      <c r="S106" s="2">
        <f>IF(P106=0, 0, IFERROR(M106 - J107, 0))</f>
        <v>14.649999999999999</v>
      </c>
      <c r="T106" s="2"/>
    </row>
    <row r="107" spans="1:20" x14ac:dyDescent="0.2">
      <c r="A107" s="1">
        <v>44691</v>
      </c>
      <c r="B107" t="s">
        <v>22</v>
      </c>
      <c r="C107" s="1">
        <v>44692</v>
      </c>
      <c r="D107">
        <v>1535.35</v>
      </c>
      <c r="E107">
        <v>1703</v>
      </c>
      <c r="F107">
        <v>1720</v>
      </c>
      <c r="G107" t="s">
        <v>20</v>
      </c>
      <c r="H107" t="s">
        <v>21</v>
      </c>
      <c r="I107" s="1">
        <v>44707</v>
      </c>
      <c r="J107">
        <v>2.75</v>
      </c>
      <c r="K107">
        <v>5.65</v>
      </c>
      <c r="L107">
        <v>2.2000000000000002</v>
      </c>
      <c r="M107">
        <v>4.75</v>
      </c>
      <c r="N107">
        <v>254</v>
      </c>
      <c r="O107">
        <v>61750</v>
      </c>
    </row>
    <row r="108" spans="1:20" x14ac:dyDescent="0.2">
      <c r="A108" s="1">
        <v>44691</v>
      </c>
      <c r="B108" t="s">
        <v>19</v>
      </c>
      <c r="C108" s="1">
        <v>44685</v>
      </c>
      <c r="D108">
        <v>1622.25</v>
      </c>
      <c r="E108">
        <v>1541</v>
      </c>
      <c r="F108">
        <v>1540</v>
      </c>
      <c r="G108" t="s">
        <v>23</v>
      </c>
      <c r="H108" t="s">
        <v>24</v>
      </c>
      <c r="I108" s="1">
        <v>44707</v>
      </c>
      <c r="J108">
        <v>13.1</v>
      </c>
      <c r="K108">
        <v>20</v>
      </c>
      <c r="L108">
        <v>13.1</v>
      </c>
      <c r="M108">
        <v>20</v>
      </c>
      <c r="N108">
        <v>22</v>
      </c>
      <c r="O108">
        <v>9500</v>
      </c>
      <c r="P108" s="2">
        <f t="shared" ref="P108" si="156">IFERROR(J108-J109,0)</f>
        <v>-21.199999999999996</v>
      </c>
      <c r="Q108" s="2">
        <f t="shared" ref="Q108" si="157">IF(P108=0, 0, IFERROR(M108 - M109, 0))</f>
        <v>-20.100000000000001</v>
      </c>
      <c r="R108" s="2">
        <f t="shared" ref="R108" si="158">IF(P108=0, 0, IFERROR(J108 - M109, 0))</f>
        <v>-27</v>
      </c>
      <c r="S108" s="2">
        <f>IF(P108=0, 0, IFERROR(M108 - J109, 0))</f>
        <v>-14.299999999999997</v>
      </c>
      <c r="T108" s="2"/>
    </row>
    <row r="109" spans="1:20" x14ac:dyDescent="0.2">
      <c r="A109" s="1">
        <v>44691</v>
      </c>
      <c r="B109" t="s">
        <v>22</v>
      </c>
      <c r="C109" s="1">
        <v>44692</v>
      </c>
      <c r="D109">
        <v>1535.35</v>
      </c>
      <c r="E109">
        <v>1541</v>
      </c>
      <c r="F109">
        <v>1540</v>
      </c>
      <c r="G109" t="s">
        <v>23</v>
      </c>
      <c r="H109" t="s">
        <v>24</v>
      </c>
      <c r="I109" s="1">
        <v>44707</v>
      </c>
      <c r="J109">
        <v>34.299999999999997</v>
      </c>
      <c r="K109">
        <v>57</v>
      </c>
      <c r="L109">
        <v>34.299999999999997</v>
      </c>
      <c r="M109">
        <v>40.1</v>
      </c>
      <c r="N109">
        <v>71</v>
      </c>
      <c r="O109">
        <v>15200</v>
      </c>
    </row>
    <row r="110" spans="1:20" x14ac:dyDescent="0.2">
      <c r="A110" s="1">
        <v>44768</v>
      </c>
      <c r="B110" t="s">
        <v>19</v>
      </c>
      <c r="C110" s="1">
        <v>44764</v>
      </c>
      <c r="D110">
        <v>1521.35</v>
      </c>
      <c r="E110">
        <v>1597</v>
      </c>
      <c r="F110">
        <v>1600</v>
      </c>
      <c r="G110" t="s">
        <v>20</v>
      </c>
      <c r="H110" t="s">
        <v>21</v>
      </c>
      <c r="I110" s="1">
        <v>44798</v>
      </c>
      <c r="J110">
        <v>12</v>
      </c>
      <c r="K110">
        <v>26.05</v>
      </c>
      <c r="L110">
        <v>12</v>
      </c>
      <c r="M110">
        <v>23.7</v>
      </c>
      <c r="N110">
        <v>212</v>
      </c>
      <c r="O110">
        <v>29925</v>
      </c>
      <c r="P110" s="2">
        <f t="shared" ref="P110" si="159">IFERROR(J110-J111,0)</f>
        <v>-9.9499999999999993</v>
      </c>
      <c r="Q110" s="2">
        <f t="shared" ref="Q110" si="160">IF(P110=0, 0, IFERROR(M110 - M111, 0))</f>
        <v>-6.1000000000000014</v>
      </c>
      <c r="R110" s="2">
        <f t="shared" ref="R110" si="161">IF(P110=0, 0, IFERROR(J110 - M111, 0))</f>
        <v>-17.8</v>
      </c>
      <c r="S110" s="2">
        <f>IF(P110=0, 0, IFERROR(M110 - J111, 0))</f>
        <v>1.75</v>
      </c>
      <c r="T110" s="2"/>
    </row>
    <row r="111" spans="1:20" x14ac:dyDescent="0.2">
      <c r="A111" s="1">
        <v>44768</v>
      </c>
      <c r="B111" t="s">
        <v>22</v>
      </c>
      <c r="C111" s="1">
        <v>44769</v>
      </c>
      <c r="D111">
        <v>1546.85</v>
      </c>
      <c r="E111">
        <v>1597</v>
      </c>
      <c r="F111">
        <v>1600</v>
      </c>
      <c r="G111" t="s">
        <v>20</v>
      </c>
      <c r="H111" t="s">
        <v>21</v>
      </c>
      <c r="I111" s="1">
        <v>44798</v>
      </c>
      <c r="J111">
        <v>21.95</v>
      </c>
      <c r="K111">
        <v>37</v>
      </c>
      <c r="L111">
        <v>21</v>
      </c>
      <c r="M111">
        <v>29.8</v>
      </c>
      <c r="N111">
        <v>1285</v>
      </c>
      <c r="O111">
        <v>121125</v>
      </c>
    </row>
    <row r="112" spans="1:20" x14ac:dyDescent="0.2">
      <c r="A112" s="1">
        <v>44768</v>
      </c>
      <c r="B112" t="s">
        <v>19</v>
      </c>
      <c r="C112" s="1">
        <v>44764</v>
      </c>
      <c r="D112">
        <v>1521.35</v>
      </c>
      <c r="E112">
        <v>1445</v>
      </c>
      <c r="F112">
        <v>1440</v>
      </c>
      <c r="G112" t="s">
        <v>23</v>
      </c>
      <c r="H112" t="s">
        <v>24</v>
      </c>
      <c r="I112" s="1">
        <v>44798</v>
      </c>
      <c r="J112">
        <v>35.6</v>
      </c>
      <c r="K112">
        <v>35.6</v>
      </c>
      <c r="L112">
        <v>21.85</v>
      </c>
      <c r="M112">
        <v>22.75</v>
      </c>
      <c r="N112">
        <v>8</v>
      </c>
      <c r="O112">
        <v>2375</v>
      </c>
      <c r="P112" s="2">
        <f t="shared" ref="P112" si="162">IFERROR(J112-J113,0)</f>
        <v>18.8</v>
      </c>
      <c r="Q112" s="2">
        <f t="shared" ref="Q112" si="163">IF(P112=0, 0, IFERROR(M112 - M113, 0))</f>
        <v>7.75</v>
      </c>
      <c r="R112" s="2">
        <f t="shared" ref="R112" si="164">IF(P112=0, 0, IFERROR(J112 - M113, 0))</f>
        <v>20.6</v>
      </c>
      <c r="S112" s="2">
        <f>IF(P112=0, 0, IFERROR(M112 - J113, 0))</f>
        <v>5.9499999999999993</v>
      </c>
      <c r="T112" s="2"/>
    </row>
    <row r="113" spans="1:20" x14ac:dyDescent="0.2">
      <c r="A113" s="1">
        <v>44768</v>
      </c>
      <c r="B113" t="s">
        <v>22</v>
      </c>
      <c r="C113" s="1">
        <v>44769</v>
      </c>
      <c r="D113">
        <v>1546.85</v>
      </c>
      <c r="E113">
        <v>1445</v>
      </c>
      <c r="F113">
        <v>1440</v>
      </c>
      <c r="G113" t="s">
        <v>23</v>
      </c>
      <c r="H113" t="s">
        <v>24</v>
      </c>
      <c r="I113" s="1">
        <v>44798</v>
      </c>
      <c r="J113">
        <v>16.8</v>
      </c>
      <c r="K113">
        <v>17.8</v>
      </c>
      <c r="L113">
        <v>14.7</v>
      </c>
      <c r="M113">
        <v>15</v>
      </c>
      <c r="N113">
        <v>49</v>
      </c>
      <c r="O113">
        <v>19000</v>
      </c>
    </row>
    <row r="114" spans="1:20" x14ac:dyDescent="0.2">
      <c r="A114" s="1">
        <v>44859</v>
      </c>
      <c r="B114" t="s">
        <v>19</v>
      </c>
      <c r="C114" s="1">
        <v>44858</v>
      </c>
      <c r="D114">
        <v>1699.05</v>
      </c>
      <c r="E114">
        <v>1784</v>
      </c>
      <c r="F114">
        <v>1800</v>
      </c>
      <c r="G114" t="s">
        <v>20</v>
      </c>
      <c r="H114" t="s">
        <v>21</v>
      </c>
      <c r="I114" s="1">
        <v>44889</v>
      </c>
      <c r="J114" t="s">
        <v>25</v>
      </c>
      <c r="K114" t="s">
        <v>25</v>
      </c>
      <c r="L114" t="s">
        <v>25</v>
      </c>
      <c r="M114">
        <v>18.45</v>
      </c>
      <c r="N114" t="s">
        <v>25</v>
      </c>
      <c r="O114">
        <v>18525</v>
      </c>
      <c r="P114" s="2">
        <f t="shared" ref="P114" si="165">IFERROR(J114-J115,0)</f>
        <v>0</v>
      </c>
      <c r="Q114" s="2">
        <f t="shared" ref="Q114" si="166">IF(P114=0, 0, IFERROR(M114 - M115, 0))</f>
        <v>0</v>
      </c>
      <c r="R114" s="2">
        <f t="shared" ref="R114" si="167">IF(P114=0, 0, IFERROR(J114 - M115, 0))</f>
        <v>0</v>
      </c>
      <c r="S114" s="2">
        <f>IF(P114=0, 0, IFERROR(M114 - J115, 0))</f>
        <v>0</v>
      </c>
      <c r="T114" s="2"/>
    </row>
    <row r="115" spans="1:20" x14ac:dyDescent="0.2">
      <c r="A115" s="1">
        <v>44859</v>
      </c>
      <c r="B115" t="s">
        <v>22</v>
      </c>
      <c r="C115" s="1">
        <v>44865</v>
      </c>
      <c r="D115">
        <v>1721.7</v>
      </c>
      <c r="E115">
        <v>1784</v>
      </c>
      <c r="F115">
        <v>1800</v>
      </c>
      <c r="G115" t="s">
        <v>20</v>
      </c>
      <c r="H115" t="s">
        <v>21</v>
      </c>
      <c r="I115" s="1">
        <v>44889</v>
      </c>
      <c r="J115">
        <v>17.05</v>
      </c>
      <c r="K115">
        <v>24</v>
      </c>
      <c r="L115">
        <v>15.5</v>
      </c>
      <c r="M115">
        <v>21.7</v>
      </c>
      <c r="N115">
        <v>994</v>
      </c>
      <c r="O115">
        <v>157700</v>
      </c>
    </row>
    <row r="116" spans="1:20" x14ac:dyDescent="0.2">
      <c r="A116" s="1">
        <v>44859</v>
      </c>
      <c r="B116" t="s">
        <v>19</v>
      </c>
      <c r="C116" s="1">
        <v>44858</v>
      </c>
      <c r="D116">
        <v>1699.05</v>
      </c>
      <c r="E116">
        <v>1614</v>
      </c>
      <c r="F116">
        <v>1620</v>
      </c>
      <c r="G116" t="s">
        <v>23</v>
      </c>
      <c r="H116" t="s">
        <v>24</v>
      </c>
      <c r="I116" s="1">
        <v>44889</v>
      </c>
      <c r="J116" t="s">
        <v>25</v>
      </c>
      <c r="K116" t="s">
        <v>25</v>
      </c>
      <c r="L116" t="s">
        <v>25</v>
      </c>
      <c r="M116">
        <v>106</v>
      </c>
      <c r="N116" t="s">
        <v>25</v>
      </c>
      <c r="O116" t="s">
        <v>25</v>
      </c>
      <c r="P116" s="2">
        <f t="shared" ref="P116" si="168">IFERROR(J116-J117,0)</f>
        <v>0</v>
      </c>
      <c r="Q116" s="2">
        <f t="shared" ref="Q116" si="169">IF(P116=0, 0, IFERROR(M116 - M117, 0))</f>
        <v>0</v>
      </c>
      <c r="R116" s="2">
        <f t="shared" ref="R116" si="170">IF(P116=0, 0, IFERROR(J116 - M117, 0))</f>
        <v>0</v>
      </c>
      <c r="S116" s="2">
        <f>IF(P116=0, 0, IFERROR(M116 - J117, 0))</f>
        <v>0</v>
      </c>
      <c r="T116" s="2"/>
    </row>
    <row r="117" spans="1:20" x14ac:dyDescent="0.2">
      <c r="A117" s="1">
        <v>44859</v>
      </c>
      <c r="B117" t="s">
        <v>22</v>
      </c>
      <c r="C117" s="1">
        <v>44865</v>
      </c>
      <c r="D117">
        <v>1721.7</v>
      </c>
      <c r="E117">
        <v>1614</v>
      </c>
      <c r="F117">
        <v>1620</v>
      </c>
      <c r="G117" t="s">
        <v>23</v>
      </c>
      <c r="H117" t="s">
        <v>24</v>
      </c>
      <c r="I117" s="1">
        <v>44889</v>
      </c>
      <c r="J117" t="s">
        <v>25</v>
      </c>
      <c r="K117" t="s">
        <v>25</v>
      </c>
      <c r="L117" t="s">
        <v>25</v>
      </c>
      <c r="M117">
        <v>24</v>
      </c>
      <c r="N117" t="s">
        <v>25</v>
      </c>
      <c r="O117">
        <v>475</v>
      </c>
    </row>
    <row r="118" spans="1:20" x14ac:dyDescent="0.2">
      <c r="A118" s="1">
        <v>44950</v>
      </c>
      <c r="B118" t="s">
        <v>19</v>
      </c>
      <c r="C118" s="1">
        <v>44949</v>
      </c>
      <c r="D118">
        <v>1631.3</v>
      </c>
      <c r="E118">
        <v>1713</v>
      </c>
      <c r="F118">
        <v>1720</v>
      </c>
      <c r="G118" t="s">
        <v>20</v>
      </c>
      <c r="H118" t="s">
        <v>21</v>
      </c>
      <c r="I118" s="1">
        <v>44980</v>
      </c>
      <c r="J118" t="s">
        <v>25</v>
      </c>
      <c r="K118" t="s">
        <v>25</v>
      </c>
      <c r="L118" t="s">
        <v>25</v>
      </c>
      <c r="M118">
        <v>38.75</v>
      </c>
      <c r="N118" t="s">
        <v>25</v>
      </c>
      <c r="O118">
        <v>5700</v>
      </c>
      <c r="P118" s="2">
        <f t="shared" ref="P118" si="171">IFERROR(J118-J119,0)</f>
        <v>0</v>
      </c>
      <c r="Q118" s="2">
        <f t="shared" ref="Q118" si="172">IF(P118=0, 0, IFERROR(M118 - M119, 0))</f>
        <v>0</v>
      </c>
      <c r="R118" s="2">
        <f t="shared" ref="R118" si="173">IF(P118=0, 0, IFERROR(J118 - M119, 0))</f>
        <v>0</v>
      </c>
      <c r="S118" s="2">
        <f>IF(P118=0, 0, IFERROR(M118 - J119, 0))</f>
        <v>0</v>
      </c>
      <c r="T118" s="2"/>
    </row>
    <row r="119" spans="1:20" x14ac:dyDescent="0.2">
      <c r="A119" s="1">
        <v>44950</v>
      </c>
      <c r="B119" t="s">
        <v>22</v>
      </c>
      <c r="C119" s="1">
        <v>44956</v>
      </c>
      <c r="D119">
        <v>1598.6</v>
      </c>
      <c r="E119">
        <v>1713</v>
      </c>
      <c r="F119">
        <v>1720</v>
      </c>
      <c r="G119" t="s">
        <v>20</v>
      </c>
      <c r="H119" t="s">
        <v>21</v>
      </c>
      <c r="I119" s="1">
        <v>44980</v>
      </c>
      <c r="J119">
        <v>10</v>
      </c>
      <c r="K119">
        <v>10</v>
      </c>
      <c r="L119">
        <v>9.3000000000000007</v>
      </c>
      <c r="M119">
        <v>9.3000000000000007</v>
      </c>
      <c r="N119">
        <v>3</v>
      </c>
      <c r="O119">
        <v>15200</v>
      </c>
    </row>
    <row r="120" spans="1:20" x14ac:dyDescent="0.2">
      <c r="A120" s="1">
        <v>44950</v>
      </c>
      <c r="B120" t="s">
        <v>19</v>
      </c>
      <c r="C120" s="1">
        <v>44949</v>
      </c>
      <c r="D120">
        <v>1631.3</v>
      </c>
      <c r="E120">
        <v>1550</v>
      </c>
      <c r="F120">
        <v>1540</v>
      </c>
      <c r="G120" t="s">
        <v>23</v>
      </c>
      <c r="H120" t="s">
        <v>24</v>
      </c>
      <c r="I120" s="1">
        <v>44980</v>
      </c>
      <c r="J120" t="s">
        <v>25</v>
      </c>
      <c r="K120" t="s">
        <v>25</v>
      </c>
      <c r="L120" t="s">
        <v>25</v>
      </c>
      <c r="M120">
        <v>36.950000000000003</v>
      </c>
      <c r="N120" t="s">
        <v>25</v>
      </c>
      <c r="O120" t="s">
        <v>25</v>
      </c>
      <c r="P120" s="2">
        <f t="shared" ref="P120" si="174">IFERROR(J120-J121,0)</f>
        <v>0</v>
      </c>
      <c r="Q120" s="2">
        <f t="shared" ref="Q120" si="175">IF(P120=0, 0, IFERROR(M120 - M121, 0))</f>
        <v>0</v>
      </c>
      <c r="R120" s="2">
        <f t="shared" ref="R120" si="176">IF(P120=0, 0, IFERROR(J120 - M121, 0))</f>
        <v>0</v>
      </c>
      <c r="S120" s="2">
        <f>IF(P120=0, 0, IFERROR(M120 - J121, 0))</f>
        <v>0</v>
      </c>
      <c r="T120" s="2"/>
    </row>
    <row r="121" spans="1:20" x14ac:dyDescent="0.2">
      <c r="A121" s="1">
        <v>44950</v>
      </c>
      <c r="B121" t="s">
        <v>22</v>
      </c>
      <c r="C121" s="1">
        <v>44956</v>
      </c>
      <c r="D121">
        <v>1598.6</v>
      </c>
      <c r="E121">
        <v>1550</v>
      </c>
      <c r="F121">
        <v>1540</v>
      </c>
      <c r="G121" t="s">
        <v>23</v>
      </c>
      <c r="H121" t="s">
        <v>24</v>
      </c>
      <c r="I121" s="1">
        <v>44980</v>
      </c>
      <c r="J121">
        <v>28</v>
      </c>
      <c r="K121">
        <v>28.8</v>
      </c>
      <c r="L121">
        <v>22.5</v>
      </c>
      <c r="M121">
        <v>22.5</v>
      </c>
      <c r="N121">
        <v>4</v>
      </c>
      <c r="O121">
        <v>1425</v>
      </c>
    </row>
    <row r="122" spans="1:20" x14ac:dyDescent="0.2">
      <c r="A122" s="1">
        <v>45055</v>
      </c>
      <c r="B122" t="s">
        <v>19</v>
      </c>
      <c r="C122" s="1">
        <v>45054</v>
      </c>
      <c r="D122">
        <v>1778.35</v>
      </c>
      <c r="E122">
        <v>1867</v>
      </c>
      <c r="F122">
        <v>1880</v>
      </c>
      <c r="G122" t="s">
        <v>20</v>
      </c>
      <c r="H122" t="s">
        <v>21</v>
      </c>
      <c r="I122" s="1">
        <v>45071</v>
      </c>
      <c r="J122">
        <v>5.5</v>
      </c>
      <c r="K122">
        <v>5.5</v>
      </c>
      <c r="L122">
        <v>5.5</v>
      </c>
      <c r="M122">
        <v>5.5</v>
      </c>
      <c r="N122">
        <v>2</v>
      </c>
      <c r="O122">
        <v>5700</v>
      </c>
      <c r="P122" s="2">
        <f t="shared" ref="P122" si="177">IFERROR(J122-J123,0)</f>
        <v>1</v>
      </c>
      <c r="Q122" s="2">
        <f t="shared" ref="Q122" si="178">IF(P122=0, 0, IFERROR(M122 - M123, 0))</f>
        <v>1</v>
      </c>
      <c r="R122" s="2">
        <f t="shared" ref="R122" si="179">IF(P122=0, 0, IFERROR(J122 - M123, 0))</f>
        <v>1</v>
      </c>
      <c r="S122" s="2">
        <f>IF(P122=0, 0, IFERROR(M122 - J123, 0))</f>
        <v>1</v>
      </c>
      <c r="T122" s="2"/>
    </row>
    <row r="123" spans="1:20" x14ac:dyDescent="0.2">
      <c r="A123" s="1">
        <v>45055</v>
      </c>
      <c r="B123" t="s">
        <v>22</v>
      </c>
      <c r="C123" s="1">
        <v>45056</v>
      </c>
      <c r="D123">
        <v>1774.4</v>
      </c>
      <c r="E123">
        <v>1867</v>
      </c>
      <c r="F123">
        <v>1880</v>
      </c>
      <c r="G123" t="s">
        <v>20</v>
      </c>
      <c r="H123" t="s">
        <v>21</v>
      </c>
      <c r="I123" s="1">
        <v>45071</v>
      </c>
      <c r="J123">
        <v>4.5</v>
      </c>
      <c r="K123">
        <v>4.5</v>
      </c>
      <c r="L123">
        <v>4.5</v>
      </c>
      <c r="M123">
        <v>4.5</v>
      </c>
      <c r="N123">
        <v>1</v>
      </c>
      <c r="O123">
        <v>6175</v>
      </c>
    </row>
    <row r="124" spans="1:20" x14ac:dyDescent="0.2">
      <c r="A124" s="1">
        <v>45055</v>
      </c>
      <c r="B124" t="s">
        <v>19</v>
      </c>
      <c r="C124" s="1">
        <v>45054</v>
      </c>
      <c r="D124">
        <v>1778.35</v>
      </c>
      <c r="E124">
        <v>1689</v>
      </c>
      <c r="F124">
        <v>1680</v>
      </c>
      <c r="G124" t="s">
        <v>23</v>
      </c>
      <c r="H124" t="s">
        <v>24</v>
      </c>
      <c r="I124" s="1">
        <v>45071</v>
      </c>
      <c r="J124">
        <v>4.1500000000000004</v>
      </c>
      <c r="K124">
        <v>6.1</v>
      </c>
      <c r="L124">
        <v>4</v>
      </c>
      <c r="M124">
        <v>5.0999999999999996</v>
      </c>
      <c r="N124">
        <v>97</v>
      </c>
      <c r="O124">
        <v>25175</v>
      </c>
      <c r="P124" s="2">
        <f t="shared" ref="P124" si="180">IFERROR(J124-J125,0)</f>
        <v>-2.0999999999999996</v>
      </c>
      <c r="Q124" s="2">
        <f t="shared" ref="Q124" si="181">IF(P124=0, 0, IFERROR(M124 - M125, 0))</f>
        <v>0.25</v>
      </c>
      <c r="R124" s="2">
        <f t="shared" ref="R124" si="182">IF(P124=0, 0, IFERROR(J124 - M125, 0))</f>
        <v>-0.69999999999999929</v>
      </c>
      <c r="S124" s="2">
        <f>IF(P124=0, 0, IFERROR(M124 - J125, 0))</f>
        <v>-1.1500000000000004</v>
      </c>
      <c r="T124" s="2"/>
    </row>
    <row r="125" spans="1:20" x14ac:dyDescent="0.2">
      <c r="A125" s="1">
        <v>45055</v>
      </c>
      <c r="B125" t="s">
        <v>22</v>
      </c>
      <c r="C125" s="1">
        <v>45056</v>
      </c>
      <c r="D125">
        <v>1774.4</v>
      </c>
      <c r="E125">
        <v>1689</v>
      </c>
      <c r="F125">
        <v>1680</v>
      </c>
      <c r="G125" t="s">
        <v>23</v>
      </c>
      <c r="H125" t="s">
        <v>24</v>
      </c>
      <c r="I125" s="1">
        <v>45071</v>
      </c>
      <c r="J125">
        <v>6.25</v>
      </c>
      <c r="K125">
        <v>7.4</v>
      </c>
      <c r="L125">
        <v>4.75</v>
      </c>
      <c r="M125">
        <v>4.8499999999999996</v>
      </c>
      <c r="N125">
        <v>59</v>
      </c>
      <c r="O125">
        <v>21375</v>
      </c>
    </row>
    <row r="126" spans="1:20" x14ac:dyDescent="0.2">
      <c r="A126" s="1">
        <v>45132</v>
      </c>
      <c r="B126" t="s">
        <v>19</v>
      </c>
      <c r="C126" s="1">
        <v>45131</v>
      </c>
      <c r="D126">
        <v>1813.05</v>
      </c>
      <c r="E126">
        <v>1904</v>
      </c>
      <c r="F126">
        <v>1920</v>
      </c>
      <c r="G126" t="s">
        <v>20</v>
      </c>
      <c r="H126" t="s">
        <v>21</v>
      </c>
      <c r="I126" s="1">
        <v>45169</v>
      </c>
      <c r="J126" t="s">
        <v>25</v>
      </c>
      <c r="K126" t="s">
        <v>25</v>
      </c>
      <c r="L126" t="s">
        <v>25</v>
      </c>
      <c r="M126">
        <v>39.200000000000003</v>
      </c>
      <c r="N126" t="s">
        <v>25</v>
      </c>
      <c r="O126" t="s">
        <v>25</v>
      </c>
      <c r="P126" s="2">
        <f t="shared" ref="P126" si="183">IFERROR(J126-J127,0)</f>
        <v>0</v>
      </c>
      <c r="Q126" s="2">
        <f t="shared" ref="Q126" si="184">IF(P126=0, 0, IFERROR(M126 - M127, 0))</f>
        <v>0</v>
      </c>
      <c r="R126" s="2">
        <f t="shared" ref="R126" si="185">IF(P126=0, 0, IFERROR(J126 - M127, 0))</f>
        <v>0</v>
      </c>
      <c r="S126" s="2">
        <f>IF(P126=0, 0, IFERROR(M126 - J127, 0))</f>
        <v>0</v>
      </c>
      <c r="T126" s="2"/>
    </row>
    <row r="127" spans="1:20" x14ac:dyDescent="0.2">
      <c r="A127" s="1">
        <v>45132</v>
      </c>
      <c r="B127" t="s">
        <v>22</v>
      </c>
      <c r="C127" s="1">
        <v>45133</v>
      </c>
      <c r="D127">
        <v>1839.1</v>
      </c>
      <c r="E127">
        <v>1904</v>
      </c>
      <c r="F127">
        <v>1920</v>
      </c>
      <c r="G127" t="s">
        <v>20</v>
      </c>
      <c r="H127" t="s">
        <v>21</v>
      </c>
      <c r="I127" s="1">
        <v>45169</v>
      </c>
      <c r="J127" t="s">
        <v>25</v>
      </c>
      <c r="K127" t="s">
        <v>25</v>
      </c>
      <c r="L127" t="s">
        <v>25</v>
      </c>
      <c r="M127">
        <v>39.200000000000003</v>
      </c>
      <c r="N127" t="s">
        <v>25</v>
      </c>
      <c r="O127" t="s">
        <v>25</v>
      </c>
    </row>
    <row r="128" spans="1:20" x14ac:dyDescent="0.2">
      <c r="A128" s="1">
        <v>45132</v>
      </c>
      <c r="B128" t="s">
        <v>19</v>
      </c>
      <c r="C128" s="1">
        <v>45131</v>
      </c>
      <c r="D128">
        <v>1813.05</v>
      </c>
      <c r="E128">
        <v>1722</v>
      </c>
      <c r="F128">
        <v>1720</v>
      </c>
      <c r="G128" t="s">
        <v>23</v>
      </c>
      <c r="H128" t="s">
        <v>24</v>
      </c>
      <c r="I128" s="1">
        <v>45169</v>
      </c>
      <c r="J128" t="s">
        <v>25</v>
      </c>
      <c r="K128" t="s">
        <v>25</v>
      </c>
      <c r="L128" t="s">
        <v>25</v>
      </c>
      <c r="M128">
        <v>93.65</v>
      </c>
      <c r="N128" t="s">
        <v>25</v>
      </c>
      <c r="O128" t="s">
        <v>25</v>
      </c>
      <c r="P128" s="2">
        <f t="shared" ref="P128" si="186">IFERROR(J128-J129,0)</f>
        <v>0</v>
      </c>
      <c r="Q128" s="2">
        <f t="shared" ref="Q128" si="187">IF(P128=0, 0, IFERROR(M128 - M129, 0))</f>
        <v>0</v>
      </c>
      <c r="R128" s="2">
        <f t="shared" ref="R128" si="188">IF(P128=0, 0, IFERROR(J128 - M129, 0))</f>
        <v>0</v>
      </c>
      <c r="S128" s="2">
        <f>IF(P128=0, 0, IFERROR(M128 - J129, 0))</f>
        <v>0</v>
      </c>
      <c r="T128" s="2"/>
    </row>
    <row r="129" spans="1:20" x14ac:dyDescent="0.2">
      <c r="A129" s="1">
        <v>45132</v>
      </c>
      <c r="B129" t="s">
        <v>22</v>
      </c>
      <c r="C129" s="1">
        <v>45133</v>
      </c>
      <c r="D129">
        <v>1839.1</v>
      </c>
      <c r="E129">
        <v>1722</v>
      </c>
      <c r="F129">
        <v>1720</v>
      </c>
      <c r="G129" t="s">
        <v>23</v>
      </c>
      <c r="H129" t="s">
        <v>24</v>
      </c>
      <c r="I129" s="1">
        <v>45169</v>
      </c>
      <c r="J129" t="s">
        <v>25</v>
      </c>
      <c r="K129" t="s">
        <v>25</v>
      </c>
      <c r="L129" t="s">
        <v>25</v>
      </c>
      <c r="M129">
        <v>93.65</v>
      </c>
      <c r="N129" t="s">
        <v>25</v>
      </c>
      <c r="O129" t="s">
        <v>25</v>
      </c>
    </row>
    <row r="130" spans="1:20" x14ac:dyDescent="0.2">
      <c r="A130" s="1">
        <v>45223</v>
      </c>
      <c r="B130" t="s">
        <v>19</v>
      </c>
      <c r="C130" s="1">
        <v>45219</v>
      </c>
      <c r="D130">
        <v>1946.35</v>
      </c>
      <c r="E130">
        <v>2044</v>
      </c>
      <c r="F130">
        <v>2060</v>
      </c>
      <c r="G130" t="s">
        <v>20</v>
      </c>
      <c r="H130" t="s">
        <v>21</v>
      </c>
      <c r="I130" s="1">
        <v>45260</v>
      </c>
      <c r="J130" t="s">
        <v>25</v>
      </c>
      <c r="K130" t="s">
        <v>25</v>
      </c>
      <c r="L130" t="s">
        <v>25</v>
      </c>
      <c r="M130">
        <v>24.6</v>
      </c>
      <c r="N130" t="s">
        <v>25</v>
      </c>
      <c r="O130" t="s">
        <v>25</v>
      </c>
      <c r="P130" s="2">
        <f t="shared" ref="P130" si="189">IFERROR(J130-J131,0)</f>
        <v>0</v>
      </c>
      <c r="Q130" s="2">
        <f t="shared" ref="Q130" si="190">IF(P130=0, 0, IFERROR(M130 - M131, 0))</f>
        <v>0</v>
      </c>
      <c r="R130" s="2">
        <f t="shared" ref="R130" si="191">IF(P130=0, 0, IFERROR(J130 - M131, 0))</f>
        <v>0</v>
      </c>
      <c r="S130" s="2">
        <f t="shared" ref="S130" si="192">IF(P130=0, 0, IFERROR(M130 - J132, 0))</f>
        <v>0</v>
      </c>
      <c r="T130" s="2"/>
    </row>
    <row r="131" spans="1:20" x14ac:dyDescent="0.2">
      <c r="A131" s="1">
        <v>45223</v>
      </c>
      <c r="B131" t="s">
        <v>22</v>
      </c>
      <c r="C131" s="1">
        <v>45224</v>
      </c>
      <c r="D131">
        <v>1877.45</v>
      </c>
      <c r="E131">
        <v>2044</v>
      </c>
      <c r="F131">
        <v>2060</v>
      </c>
      <c r="G131" t="s">
        <v>20</v>
      </c>
      <c r="H131" t="s">
        <v>21</v>
      </c>
      <c r="I131" s="1">
        <v>45260</v>
      </c>
      <c r="J131">
        <v>6.55</v>
      </c>
      <c r="K131">
        <v>6.55</v>
      </c>
      <c r="L131">
        <v>6.55</v>
      </c>
      <c r="M131">
        <v>6.55</v>
      </c>
      <c r="N131">
        <v>1</v>
      </c>
      <c r="O131">
        <v>475</v>
      </c>
    </row>
    <row r="132" spans="1:20" x14ac:dyDescent="0.2">
      <c r="A132" s="1">
        <v>45223</v>
      </c>
      <c r="B132" t="s">
        <v>19</v>
      </c>
      <c r="C132" s="1">
        <v>45219</v>
      </c>
      <c r="D132">
        <v>1946.35</v>
      </c>
      <c r="E132">
        <v>1849</v>
      </c>
      <c r="F132">
        <v>1840</v>
      </c>
      <c r="G132" t="s">
        <v>23</v>
      </c>
      <c r="H132" t="s">
        <v>24</v>
      </c>
      <c r="I132" s="1">
        <v>45260</v>
      </c>
      <c r="J132" t="s">
        <v>25</v>
      </c>
      <c r="K132" t="s">
        <v>25</v>
      </c>
      <c r="L132" t="s">
        <v>25</v>
      </c>
      <c r="M132">
        <v>103.8</v>
      </c>
      <c r="N132" t="s">
        <v>25</v>
      </c>
      <c r="O132" t="s">
        <v>25</v>
      </c>
      <c r="P132" s="2">
        <f t="shared" ref="P132" si="193">IFERROR(J132-J133,0)</f>
        <v>0</v>
      </c>
      <c r="Q132" s="2">
        <f t="shared" ref="Q132" si="194">IF(P132=0, 0, IFERROR(M132 - M133, 0))</f>
        <v>0</v>
      </c>
      <c r="R132" s="2">
        <f t="shared" ref="R132" si="195">IF(P132=0, 0, IFERROR(J132 - M133, 0))</f>
        <v>0</v>
      </c>
      <c r="T132" s="2"/>
    </row>
    <row r="133" spans="1:20" x14ac:dyDescent="0.2">
      <c r="A133" s="1">
        <v>45223</v>
      </c>
      <c r="B133" t="s">
        <v>22</v>
      </c>
      <c r="C133" s="1">
        <v>45224</v>
      </c>
      <c r="D133">
        <v>1877.45</v>
      </c>
      <c r="E133">
        <v>1849</v>
      </c>
      <c r="F133">
        <v>1840</v>
      </c>
      <c r="G133" t="s">
        <v>23</v>
      </c>
      <c r="H133" t="s">
        <v>24</v>
      </c>
      <c r="I133" s="1">
        <v>45260</v>
      </c>
      <c r="J133" t="s">
        <v>25</v>
      </c>
      <c r="K133" t="s">
        <v>25</v>
      </c>
      <c r="L133" t="s">
        <v>25</v>
      </c>
      <c r="M133">
        <v>103.8</v>
      </c>
      <c r="N133" t="s">
        <v>25</v>
      </c>
      <c r="O133" t="s">
        <v>25</v>
      </c>
      <c r="S133" s="2">
        <f>IF(P133=0, 0, IFERROR(M133 -#REF!, 0))</f>
        <v>0</v>
      </c>
    </row>
    <row r="134" spans="1:20" x14ac:dyDescent="0.2">
      <c r="A134" s="1">
        <v>45314</v>
      </c>
      <c r="B134" t="s">
        <v>19</v>
      </c>
      <c r="C134" s="1">
        <v>45311</v>
      </c>
      <c r="D134">
        <v>2081.1999999999998</v>
      </c>
      <c r="E134">
        <v>2185</v>
      </c>
      <c r="F134">
        <v>2191.3000000000002</v>
      </c>
      <c r="G134" t="s">
        <v>20</v>
      </c>
      <c r="H134" t="s">
        <v>21</v>
      </c>
      <c r="I134" s="1">
        <v>45351</v>
      </c>
      <c r="J134" t="s">
        <v>25</v>
      </c>
      <c r="K134" t="s">
        <v>25</v>
      </c>
      <c r="L134" t="s">
        <v>25</v>
      </c>
      <c r="M134">
        <v>45.8</v>
      </c>
      <c r="N134" t="s">
        <v>25</v>
      </c>
      <c r="O134" t="s">
        <v>25</v>
      </c>
      <c r="P134" s="2">
        <f t="shared" ref="P134" si="196">IFERROR(J134-J135,0)</f>
        <v>0</v>
      </c>
      <c r="Q134" s="2">
        <f t="shared" ref="Q134" si="197">IF(P134=0, 0, IFERROR(M134 - M135, 0))</f>
        <v>0</v>
      </c>
      <c r="R134" s="2">
        <f t="shared" ref="R134" si="198">IF(P134=0, 0, IFERROR(J134 - M135, 0))</f>
        <v>0</v>
      </c>
      <c r="T134" s="2"/>
    </row>
    <row r="135" spans="1:20" x14ac:dyDescent="0.2">
      <c r="A135" s="1">
        <v>45314</v>
      </c>
      <c r="B135" t="s">
        <v>22</v>
      </c>
      <c r="C135" s="1">
        <v>45315</v>
      </c>
      <c r="D135">
        <v>2071.3000000000002</v>
      </c>
      <c r="E135">
        <v>2185</v>
      </c>
      <c r="F135">
        <v>2191.3000000000002</v>
      </c>
      <c r="G135" t="s">
        <v>20</v>
      </c>
      <c r="H135" t="s">
        <v>21</v>
      </c>
      <c r="I135" s="1">
        <v>45351</v>
      </c>
      <c r="J135" t="s">
        <v>25</v>
      </c>
      <c r="K135" t="s">
        <v>25</v>
      </c>
      <c r="L135" t="s">
        <v>25</v>
      </c>
      <c r="M135">
        <v>45.8</v>
      </c>
      <c r="N135" t="s">
        <v>25</v>
      </c>
      <c r="O135" t="s">
        <v>25</v>
      </c>
      <c r="S135" s="2">
        <f>IF(P135=0, 0, IFERROR(M135 -#REF!, 0))</f>
        <v>0</v>
      </c>
    </row>
    <row r="136" spans="1:20" x14ac:dyDescent="0.2">
      <c r="A136" s="1">
        <v>45314</v>
      </c>
      <c r="B136" t="s">
        <v>19</v>
      </c>
      <c r="C136" s="1">
        <v>45311</v>
      </c>
      <c r="D136">
        <v>2081.1999999999998</v>
      </c>
      <c r="E136">
        <v>1977</v>
      </c>
      <c r="F136">
        <v>1980</v>
      </c>
      <c r="G136" t="s">
        <v>23</v>
      </c>
      <c r="H136" t="s">
        <v>24</v>
      </c>
      <c r="I136" s="1">
        <v>45351</v>
      </c>
      <c r="J136" t="s">
        <v>25</v>
      </c>
      <c r="K136" t="s">
        <v>25</v>
      </c>
      <c r="L136" t="s">
        <v>25</v>
      </c>
      <c r="M136">
        <v>32.4</v>
      </c>
      <c r="N136" t="s">
        <v>25</v>
      </c>
      <c r="O136" t="s">
        <v>25</v>
      </c>
      <c r="P136" s="2">
        <f t="shared" ref="P136" si="199">IFERROR(J136-J137,0)</f>
        <v>0</v>
      </c>
      <c r="Q136" s="2">
        <f t="shared" ref="Q136" si="200">IF(P136=0, 0, IFERROR(M136 - M137, 0))</f>
        <v>0</v>
      </c>
      <c r="R136" s="2">
        <f t="shared" ref="R136" si="201">IF(P136=0, 0, IFERROR(J136 - M137, 0))</f>
        <v>0</v>
      </c>
      <c r="T136" s="2"/>
    </row>
    <row r="137" spans="1:20" x14ac:dyDescent="0.2">
      <c r="A137" s="1">
        <v>45314</v>
      </c>
      <c r="B137" t="s">
        <v>22</v>
      </c>
      <c r="C137" s="1">
        <v>45315</v>
      </c>
      <c r="D137">
        <v>2071.3000000000002</v>
      </c>
      <c r="E137">
        <v>1977</v>
      </c>
      <c r="F137">
        <v>1980</v>
      </c>
      <c r="G137" t="s">
        <v>23</v>
      </c>
      <c r="H137" t="s">
        <v>24</v>
      </c>
      <c r="I137" s="1">
        <v>45351</v>
      </c>
      <c r="J137" t="s">
        <v>25</v>
      </c>
      <c r="K137" t="s">
        <v>25</v>
      </c>
      <c r="L137" t="s">
        <v>25</v>
      </c>
      <c r="M137">
        <v>32.4</v>
      </c>
      <c r="N137" t="s">
        <v>25</v>
      </c>
      <c r="O137" t="s">
        <v>25</v>
      </c>
      <c r="S137" s="2">
        <f>IF(P137=0, 0, IFERROR(M137 -#REF!, 0))</f>
        <v>0</v>
      </c>
    </row>
    <row r="138" spans="1:20" x14ac:dyDescent="0.2">
      <c r="A138" s="1">
        <v>45420</v>
      </c>
      <c r="B138" t="s">
        <v>19</v>
      </c>
      <c r="C138" s="1">
        <v>45419</v>
      </c>
      <c r="D138">
        <v>2421</v>
      </c>
      <c r="E138">
        <v>2542</v>
      </c>
      <c r="F138">
        <v>2560</v>
      </c>
      <c r="G138" t="s">
        <v>20</v>
      </c>
      <c r="H138" t="s">
        <v>21</v>
      </c>
      <c r="I138" s="1">
        <v>45442</v>
      </c>
      <c r="J138">
        <v>23.75</v>
      </c>
      <c r="K138">
        <v>25.15</v>
      </c>
      <c r="L138">
        <v>12.7</v>
      </c>
      <c r="M138">
        <v>14.1</v>
      </c>
      <c r="N138">
        <v>501</v>
      </c>
      <c r="O138">
        <v>132606</v>
      </c>
      <c r="P138" s="2">
        <f t="shared" ref="P138" si="202">IFERROR(J138-J139,0)</f>
        <v>14.75</v>
      </c>
      <c r="Q138" s="2">
        <f t="shared" ref="Q138" si="203">IF(P138=0, 0, IFERROR(M138 - M139, 0))</f>
        <v>9.0500000000000007</v>
      </c>
      <c r="R138" s="2">
        <f t="shared" ref="R138" si="204">IF(P138=0, 0, IFERROR(J138 - M139, 0))</f>
        <v>18.7</v>
      </c>
      <c r="T138" s="2"/>
    </row>
    <row r="139" spans="1:20" x14ac:dyDescent="0.2">
      <c r="A139" s="1">
        <v>45420</v>
      </c>
      <c r="B139" t="s">
        <v>22</v>
      </c>
      <c r="C139" s="1">
        <v>45421</v>
      </c>
      <c r="D139">
        <v>2353.6999999999998</v>
      </c>
      <c r="E139">
        <v>2542</v>
      </c>
      <c r="F139">
        <v>2560</v>
      </c>
      <c r="G139" t="s">
        <v>20</v>
      </c>
      <c r="H139" t="s">
        <v>21</v>
      </c>
      <c r="I139" s="1">
        <v>45442</v>
      </c>
      <c r="J139">
        <v>9</v>
      </c>
      <c r="K139">
        <v>9.35</v>
      </c>
      <c r="L139">
        <v>4.4000000000000004</v>
      </c>
      <c r="M139">
        <v>5.05</v>
      </c>
      <c r="N139">
        <v>299</v>
      </c>
      <c r="O139">
        <v>120204</v>
      </c>
      <c r="S139" s="2">
        <f>IF(P139=0, 0, IFERROR(M139 -#REF!, 0))</f>
        <v>0</v>
      </c>
    </row>
    <row r="140" spans="1:20" x14ac:dyDescent="0.2">
      <c r="A140" s="1">
        <v>45420</v>
      </c>
      <c r="B140" t="s">
        <v>19</v>
      </c>
      <c r="C140" s="1">
        <v>45419</v>
      </c>
      <c r="D140">
        <v>2421</v>
      </c>
      <c r="E140">
        <v>2300</v>
      </c>
      <c r="F140">
        <v>2300</v>
      </c>
      <c r="G140" t="s">
        <v>23</v>
      </c>
      <c r="H140" t="s">
        <v>24</v>
      </c>
      <c r="I140" s="1">
        <v>45442</v>
      </c>
      <c r="J140">
        <v>13.35</v>
      </c>
      <c r="K140">
        <v>20.350000000000001</v>
      </c>
      <c r="L140">
        <v>12.05</v>
      </c>
      <c r="M140">
        <v>18.149999999999999</v>
      </c>
      <c r="N140">
        <v>344</v>
      </c>
      <c r="O140">
        <v>134037</v>
      </c>
      <c r="P140" s="2">
        <f t="shared" ref="P140" si="205">IFERROR(J140-J141,0)</f>
        <v>-7.4</v>
      </c>
      <c r="Q140" s="2">
        <f t="shared" ref="Q140" si="206">IF(P140=0, 0, IFERROR(M140 - M141, 0))</f>
        <v>-13.700000000000003</v>
      </c>
      <c r="R140" s="2">
        <f t="shared" ref="R140" si="207">IF(P140=0, 0, IFERROR(J140 - M141, 0))</f>
        <v>-18.5</v>
      </c>
      <c r="T140" s="2"/>
    </row>
    <row r="141" spans="1:20" x14ac:dyDescent="0.2">
      <c r="A141" s="1">
        <v>45420</v>
      </c>
      <c r="B141" t="s">
        <v>22</v>
      </c>
      <c r="C141" s="1">
        <v>45421</v>
      </c>
      <c r="D141">
        <v>2353.6999999999998</v>
      </c>
      <c r="E141">
        <v>2300</v>
      </c>
      <c r="F141">
        <v>2300</v>
      </c>
      <c r="G141" t="s">
        <v>23</v>
      </c>
      <c r="H141" t="s">
        <v>24</v>
      </c>
      <c r="I141" s="1">
        <v>45442</v>
      </c>
      <c r="J141">
        <v>20.75</v>
      </c>
      <c r="K141">
        <v>33.049999999999997</v>
      </c>
      <c r="L141">
        <v>20.5</v>
      </c>
      <c r="M141">
        <v>31.85</v>
      </c>
      <c r="N141">
        <v>786</v>
      </c>
      <c r="O141">
        <v>304326</v>
      </c>
      <c r="S141" s="2">
        <f>IF(P141=0, 0, IFERROR(M141 -#REF!, 0))</f>
        <v>0</v>
      </c>
    </row>
    <row r="142" spans="1:20" x14ac:dyDescent="0.2">
      <c r="A142" s="1">
        <v>45496</v>
      </c>
      <c r="B142" t="s">
        <v>19</v>
      </c>
      <c r="C142" s="1">
        <v>45495</v>
      </c>
      <c r="D142">
        <v>2811.55</v>
      </c>
      <c r="E142">
        <v>2952</v>
      </c>
      <c r="F142">
        <v>2960</v>
      </c>
      <c r="G142" t="s">
        <v>20</v>
      </c>
      <c r="H142" t="s">
        <v>21</v>
      </c>
      <c r="I142" s="1">
        <v>45533</v>
      </c>
      <c r="J142">
        <v>36.299999999999997</v>
      </c>
      <c r="K142">
        <v>45.4</v>
      </c>
      <c r="L142">
        <v>36.299999999999997</v>
      </c>
      <c r="M142">
        <v>45.4</v>
      </c>
      <c r="N142">
        <v>3</v>
      </c>
      <c r="O142">
        <v>500</v>
      </c>
      <c r="P142" s="2">
        <f t="shared" ref="P142" si="208">IFERROR(J142-J143,0)</f>
        <v>-3.7000000000000028</v>
      </c>
      <c r="Q142" s="2">
        <f t="shared" ref="Q142" si="209">IF(P142=0, 0, IFERROR(M142 - M143, 0))</f>
        <v>12.399999999999999</v>
      </c>
      <c r="R142" s="2">
        <f t="shared" ref="R142" si="210">IF(P142=0, 0, IFERROR(J142 - M143, 0))</f>
        <v>3.2999999999999972</v>
      </c>
      <c r="T142" s="2"/>
    </row>
    <row r="143" spans="1:20" x14ac:dyDescent="0.2">
      <c r="A143" s="1">
        <v>45496</v>
      </c>
      <c r="B143" t="s">
        <v>22</v>
      </c>
      <c r="C143" s="1">
        <v>45497</v>
      </c>
      <c r="D143">
        <v>2806.9</v>
      </c>
      <c r="E143">
        <v>2952</v>
      </c>
      <c r="F143">
        <v>2960</v>
      </c>
      <c r="G143" t="s">
        <v>20</v>
      </c>
      <c r="H143" t="s">
        <v>21</v>
      </c>
      <c r="I143" s="1">
        <v>45533</v>
      </c>
      <c r="J143">
        <v>40</v>
      </c>
      <c r="K143">
        <v>40</v>
      </c>
      <c r="L143">
        <v>29</v>
      </c>
      <c r="M143">
        <v>33</v>
      </c>
      <c r="N143">
        <v>30</v>
      </c>
      <c r="O143">
        <v>6750</v>
      </c>
      <c r="S143" s="2">
        <f>IF(P143=0, 0, IFERROR(M143 -#REF!, 0))</f>
        <v>0</v>
      </c>
    </row>
    <row r="144" spans="1:20" x14ac:dyDescent="0.2">
      <c r="A144" s="1">
        <v>45496</v>
      </c>
      <c r="B144" t="s">
        <v>19</v>
      </c>
      <c r="C144" s="1">
        <v>45495</v>
      </c>
      <c r="D144">
        <v>2811.55</v>
      </c>
      <c r="E144">
        <v>2671</v>
      </c>
      <c r="F144">
        <v>2680</v>
      </c>
      <c r="G144" t="s">
        <v>23</v>
      </c>
      <c r="H144" t="s">
        <v>24</v>
      </c>
      <c r="I144" s="1">
        <v>45533</v>
      </c>
      <c r="J144" t="s">
        <v>25</v>
      </c>
      <c r="K144" t="s">
        <v>25</v>
      </c>
      <c r="L144" t="s">
        <v>25</v>
      </c>
      <c r="M144">
        <v>44.15</v>
      </c>
      <c r="N144" t="s">
        <v>25</v>
      </c>
      <c r="O144">
        <v>250</v>
      </c>
      <c r="P144" s="2">
        <f t="shared" ref="P144" si="211">IFERROR(J144-J145,0)</f>
        <v>0</v>
      </c>
      <c r="Q144" s="2">
        <f t="shared" ref="Q144" si="212">IF(P144=0, 0, IFERROR(M144 - M145, 0))</f>
        <v>0</v>
      </c>
      <c r="R144" s="2">
        <f t="shared" ref="R144" si="213">IF(P144=0, 0, IFERROR(J144 - M145, 0))</f>
        <v>0</v>
      </c>
      <c r="T144" s="2"/>
    </row>
    <row r="145" spans="1:20" x14ac:dyDescent="0.2">
      <c r="A145" s="1">
        <v>45496</v>
      </c>
      <c r="B145" t="s">
        <v>22</v>
      </c>
      <c r="C145" s="1">
        <v>45497</v>
      </c>
      <c r="D145">
        <v>2806.9</v>
      </c>
      <c r="E145">
        <v>2671</v>
      </c>
      <c r="F145">
        <v>2680</v>
      </c>
      <c r="G145" t="s">
        <v>23</v>
      </c>
      <c r="H145" t="s">
        <v>24</v>
      </c>
      <c r="I145" s="1">
        <v>45533</v>
      </c>
      <c r="J145" t="s">
        <v>25</v>
      </c>
      <c r="K145" t="s">
        <v>25</v>
      </c>
      <c r="L145" t="s">
        <v>25</v>
      </c>
      <c r="M145">
        <v>44.15</v>
      </c>
      <c r="N145" t="s">
        <v>25</v>
      </c>
      <c r="O145">
        <v>250</v>
      </c>
      <c r="S145" s="2">
        <f>IF(P145=0, 0, IFERROR(M145 -#REF!, 0))</f>
        <v>0</v>
      </c>
    </row>
    <row r="146" spans="1:20" x14ac:dyDescent="0.2">
      <c r="A146" s="1">
        <v>45587</v>
      </c>
      <c r="B146" t="s">
        <v>19</v>
      </c>
      <c r="C146" s="1">
        <v>45583</v>
      </c>
      <c r="D146">
        <v>2760.95</v>
      </c>
      <c r="E146">
        <v>2899</v>
      </c>
      <c r="F146">
        <v>2900</v>
      </c>
      <c r="G146" t="s">
        <v>20</v>
      </c>
      <c r="H146" t="s">
        <v>21</v>
      </c>
      <c r="I146" s="1">
        <v>45596</v>
      </c>
      <c r="J146">
        <v>5.85</v>
      </c>
      <c r="K146">
        <v>7.5</v>
      </c>
      <c r="L146">
        <v>4.5</v>
      </c>
      <c r="M146">
        <v>5.7</v>
      </c>
      <c r="N146">
        <v>714</v>
      </c>
      <c r="O146">
        <v>326500</v>
      </c>
      <c r="P146" s="2">
        <f t="shared" ref="P146" si="214">IFERROR(J146-J147,0)</f>
        <v>3.8</v>
      </c>
      <c r="Q146" s="2">
        <f t="shared" ref="Q146" si="215">IF(P146=0, 0, IFERROR(M146 - M147, 0))</f>
        <v>4.1500000000000004</v>
      </c>
      <c r="R146" s="2">
        <f t="shared" ref="R146" si="216">IF(P146=0, 0, IFERROR(J146 - M147, 0))</f>
        <v>4.3</v>
      </c>
      <c r="T146" s="2"/>
    </row>
    <row r="147" spans="1:20" x14ac:dyDescent="0.2">
      <c r="A147" s="1">
        <v>45587</v>
      </c>
      <c r="B147" t="s">
        <v>22</v>
      </c>
      <c r="C147" s="1">
        <v>45589</v>
      </c>
      <c r="D147">
        <v>2666.7</v>
      </c>
      <c r="E147">
        <v>2899</v>
      </c>
      <c r="F147">
        <v>2900</v>
      </c>
      <c r="G147" t="s">
        <v>20</v>
      </c>
      <c r="H147" t="s">
        <v>21</v>
      </c>
      <c r="I147" s="1">
        <v>45596</v>
      </c>
      <c r="J147">
        <v>2.0499999999999998</v>
      </c>
      <c r="K147">
        <v>2.4500000000000002</v>
      </c>
      <c r="L147">
        <v>1.35</v>
      </c>
      <c r="M147">
        <v>1.55</v>
      </c>
      <c r="N147">
        <v>833</v>
      </c>
      <c r="O147">
        <v>149250</v>
      </c>
      <c r="S147" s="2">
        <f>IF(P147=0, 0, IFERROR(M147 -#REF!, 0))</f>
        <v>0</v>
      </c>
    </row>
    <row r="148" spans="1:20" x14ac:dyDescent="0.2">
      <c r="A148" s="1">
        <v>45587</v>
      </c>
      <c r="B148" t="s">
        <v>19</v>
      </c>
      <c r="C148" s="1">
        <v>45583</v>
      </c>
      <c r="D148">
        <v>2760.95</v>
      </c>
      <c r="E148">
        <v>2623</v>
      </c>
      <c r="F148">
        <v>2620</v>
      </c>
      <c r="G148" t="s">
        <v>23</v>
      </c>
      <c r="H148" t="s">
        <v>24</v>
      </c>
      <c r="I148" s="1">
        <v>45596</v>
      </c>
      <c r="J148">
        <v>18.100000000000001</v>
      </c>
      <c r="K148">
        <v>18.95</v>
      </c>
      <c r="L148">
        <v>4.5</v>
      </c>
      <c r="M148">
        <v>5</v>
      </c>
      <c r="N148">
        <v>279</v>
      </c>
      <c r="O148">
        <v>15000</v>
      </c>
      <c r="P148" s="2">
        <f t="shared" ref="P148" si="217">IFERROR(J148-J149,0)</f>
        <v>-8.5</v>
      </c>
      <c r="Q148" s="2">
        <f t="shared" ref="Q148" si="218">IF(P148=0, 0, IFERROR(M148 - M149, 0))</f>
        <v>-9.4499999999999993</v>
      </c>
      <c r="R148" s="2">
        <f t="shared" ref="R148" si="219">IF(P148=0, 0, IFERROR(J148 - M149, 0))</f>
        <v>3.6500000000000021</v>
      </c>
      <c r="T148" s="2"/>
    </row>
    <row r="149" spans="1:20" x14ac:dyDescent="0.2">
      <c r="A149" s="1">
        <v>45587</v>
      </c>
      <c r="B149" t="s">
        <v>22</v>
      </c>
      <c r="C149" s="1">
        <v>45589</v>
      </c>
      <c r="D149">
        <v>2666.7</v>
      </c>
      <c r="E149">
        <v>2623</v>
      </c>
      <c r="F149">
        <v>2620</v>
      </c>
      <c r="G149" t="s">
        <v>23</v>
      </c>
      <c r="H149" t="s">
        <v>24</v>
      </c>
      <c r="I149" s="1">
        <v>45596</v>
      </c>
      <c r="J149">
        <v>26.6</v>
      </c>
      <c r="K149">
        <v>33.6</v>
      </c>
      <c r="L149">
        <v>10.7</v>
      </c>
      <c r="M149">
        <v>14.45</v>
      </c>
      <c r="N149">
        <v>1244</v>
      </c>
      <c r="O149">
        <v>55000</v>
      </c>
      <c r="S149" s="2">
        <f>IF(P149=0, 0, IFERROR(M149 -#REF!, 0))</f>
        <v>0</v>
      </c>
    </row>
    <row r="150" spans="1:20" x14ac:dyDescent="0.2">
      <c r="A150" s="1">
        <v>45678</v>
      </c>
      <c r="B150" t="s">
        <v>19</v>
      </c>
      <c r="C150" s="1">
        <v>45677</v>
      </c>
      <c r="D150">
        <v>2402</v>
      </c>
      <c r="E150">
        <v>2522</v>
      </c>
      <c r="F150">
        <v>2540</v>
      </c>
      <c r="G150" t="s">
        <v>20</v>
      </c>
      <c r="H150" t="s">
        <v>21</v>
      </c>
      <c r="I150" s="1">
        <v>45687</v>
      </c>
      <c r="J150">
        <v>3.8</v>
      </c>
      <c r="K150">
        <v>4.4000000000000004</v>
      </c>
      <c r="L150">
        <v>3.15</v>
      </c>
      <c r="M150">
        <v>3.65</v>
      </c>
      <c r="N150">
        <v>342</v>
      </c>
      <c r="O150">
        <v>98000</v>
      </c>
      <c r="P150" s="2">
        <f t="shared" ref="P150" si="220">IFERROR(J150-J151,0)</f>
        <v>1.9499999999999997</v>
      </c>
      <c r="Q150" s="2">
        <f t="shared" ref="Q150" si="221">IF(P150=0, 0, IFERROR(M150 - M151, 0))</f>
        <v>2.4</v>
      </c>
      <c r="R150" s="2">
        <f t="shared" ref="R150" si="222">IF(P150=0, 0, IFERROR(J150 - M151, 0))</f>
        <v>2.5499999999999998</v>
      </c>
      <c r="T150" s="2"/>
    </row>
    <row r="151" spans="1:20" x14ac:dyDescent="0.2">
      <c r="A151" s="1">
        <v>45678</v>
      </c>
      <c r="B151" t="s">
        <v>22</v>
      </c>
      <c r="C151" s="1">
        <v>45679</v>
      </c>
      <c r="D151">
        <v>2388.15</v>
      </c>
      <c r="E151">
        <v>2522</v>
      </c>
      <c r="F151">
        <v>2540</v>
      </c>
      <c r="G151" t="s">
        <v>20</v>
      </c>
      <c r="H151" t="s">
        <v>21</v>
      </c>
      <c r="I151" s="1">
        <v>45687</v>
      </c>
      <c r="J151">
        <v>1.85</v>
      </c>
      <c r="K151">
        <v>2.0499999999999998</v>
      </c>
      <c r="L151">
        <v>1.1499999999999999</v>
      </c>
      <c r="M151">
        <v>1.25</v>
      </c>
      <c r="N151">
        <v>83</v>
      </c>
      <c r="O151">
        <v>103500</v>
      </c>
      <c r="S151" s="2">
        <f>IF(P151=0, 0, IFERROR(M151 -#REF!, 0))</f>
        <v>0</v>
      </c>
    </row>
    <row r="152" spans="1:20" x14ac:dyDescent="0.2">
      <c r="A152" s="1">
        <v>45678</v>
      </c>
      <c r="B152" t="s">
        <v>19</v>
      </c>
      <c r="C152" s="1">
        <v>45677</v>
      </c>
      <c r="D152">
        <v>2402</v>
      </c>
      <c r="E152">
        <v>2282</v>
      </c>
      <c r="F152">
        <v>2280</v>
      </c>
      <c r="G152" t="s">
        <v>23</v>
      </c>
      <c r="H152" t="s">
        <v>24</v>
      </c>
      <c r="I152" s="1">
        <v>45687</v>
      </c>
      <c r="J152">
        <v>10.55</v>
      </c>
      <c r="K152">
        <v>11.7</v>
      </c>
      <c r="L152">
        <v>5.2</v>
      </c>
      <c r="M152">
        <v>5.75</v>
      </c>
      <c r="N152">
        <v>149</v>
      </c>
      <c r="O152">
        <v>56750</v>
      </c>
      <c r="P152" s="2">
        <f t="shared" ref="P152" si="223">IFERROR(J152-J153,0)</f>
        <v>2.5500000000000007</v>
      </c>
      <c r="Q152" s="2">
        <f t="shared" ref="Q152" si="224">IF(P152=0, 0, IFERROR(M152 - M153, 0))</f>
        <v>0.45000000000000018</v>
      </c>
      <c r="R152" s="2">
        <f t="shared" ref="R152" si="225">IF(P152=0, 0, IFERROR(J152 - M153, 0))</f>
        <v>5.2500000000000009</v>
      </c>
      <c r="T152" s="2"/>
    </row>
    <row r="153" spans="1:20" x14ac:dyDescent="0.2">
      <c r="A153" s="1">
        <v>45678</v>
      </c>
      <c r="B153" t="s">
        <v>22</v>
      </c>
      <c r="C153" s="1">
        <v>45679</v>
      </c>
      <c r="D153">
        <v>2388.15</v>
      </c>
      <c r="E153">
        <v>2282</v>
      </c>
      <c r="F153">
        <v>2280</v>
      </c>
      <c r="G153" t="s">
        <v>23</v>
      </c>
      <c r="H153" t="s">
        <v>24</v>
      </c>
      <c r="I153" s="1">
        <v>45687</v>
      </c>
      <c r="J153">
        <v>8</v>
      </c>
      <c r="K153">
        <v>8.65</v>
      </c>
      <c r="L153">
        <v>4.95</v>
      </c>
      <c r="M153">
        <v>5.3</v>
      </c>
      <c r="N153">
        <v>191</v>
      </c>
      <c r="O153">
        <v>53000</v>
      </c>
      <c r="S153" s="2">
        <f t="shared" ref="S153" si="226">IF(P153=0, 0, IFERROR(M153 - J155, 0))</f>
        <v>0</v>
      </c>
    </row>
    <row r="154" spans="1:20" x14ac:dyDescent="0.2">
      <c r="O154" t="s">
        <v>26</v>
      </c>
      <c r="P154">
        <f>SUM(P2:P153)</f>
        <v>58.600000000000009</v>
      </c>
      <c r="Q154">
        <f>SUM(Q2:Q153)</f>
        <v>23.4</v>
      </c>
      <c r="R154">
        <f>SUM(R2:R153)</f>
        <v>91.45</v>
      </c>
      <c r="S154">
        <f t="shared" ref="S154:T154" si="227">SUM(S2:S153)</f>
        <v>1.0499999999999989</v>
      </c>
    </row>
    <row r="155" spans="1:20" x14ac:dyDescent="0.2">
      <c r="P155">
        <f>P154*250</f>
        <v>14650.000000000002</v>
      </c>
      <c r="Q155">
        <f t="shared" ref="Q155:R155" si="228">Q154*250</f>
        <v>5850</v>
      </c>
      <c r="R155">
        <f t="shared" si="228"/>
        <v>22862.5</v>
      </c>
      <c r="S155">
        <f t="shared" ref="S155:T155" si="229">S154*250</f>
        <v>262.49999999999972</v>
      </c>
    </row>
  </sheetData>
  <autoFilter ref="A1:S155" xr:uid="{E2D3A561-98EC-7F4C-B85E-1FE2B8DEDB08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0AAD-C48F-8B45-8F3C-FB876B8AF59C}">
  <dimension ref="A1:S125"/>
  <sheetViews>
    <sheetView workbookViewId="0">
      <selection activeCell="R1" sqref="R1:T1048576"/>
    </sheetView>
  </sheetViews>
  <sheetFormatPr baseColWidth="10" defaultColWidth="10.6640625" defaultRowHeight="16" x14ac:dyDescent="0.2"/>
  <cols>
    <col min="2" max="14" width="10.6640625" customWidth="1"/>
    <col min="15" max="15" width="12.6640625" customWidth="1"/>
    <col min="16" max="17" width="10.6640625" customWidth="1"/>
    <col min="19" max="19" width="10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">
        <v>45806</v>
      </c>
      <c r="B2" t="s">
        <v>19</v>
      </c>
      <c r="C2" s="1">
        <v>45805</v>
      </c>
      <c r="D2">
        <v>291.14999999999998</v>
      </c>
      <c r="E2">
        <v>306</v>
      </c>
      <c r="F2">
        <v>307.5</v>
      </c>
      <c r="G2" t="s">
        <v>20</v>
      </c>
      <c r="H2" t="s">
        <v>21</v>
      </c>
      <c r="I2" s="1">
        <v>45834</v>
      </c>
      <c r="J2">
        <v>4.7</v>
      </c>
      <c r="K2">
        <v>4.8499999999999996</v>
      </c>
      <c r="L2">
        <v>3.85</v>
      </c>
      <c r="M2">
        <v>3.95</v>
      </c>
      <c r="N2">
        <v>12</v>
      </c>
      <c r="O2">
        <v>52200</v>
      </c>
      <c r="P2" s="2">
        <f>IFERROR(J2-J3,0)</f>
        <v>1.3000000000000003</v>
      </c>
      <c r="Q2" s="2">
        <f>IF(P2=0, 0, IFERROR(M2 - M3, 0))</f>
        <v>1.2000000000000002</v>
      </c>
      <c r="R2" s="2">
        <f>IF(P2=0, 0, IFERROR(J2 - M3, 0))</f>
        <v>1.9500000000000002</v>
      </c>
      <c r="S2" s="2">
        <f>IF(P2=0, 0, IFERROR(M2 - J3, 0))</f>
        <v>0.55000000000000027</v>
      </c>
    </row>
    <row r="3" spans="1:19" x14ac:dyDescent="0.2">
      <c r="A3" s="1">
        <v>45806</v>
      </c>
      <c r="B3" t="s">
        <v>22</v>
      </c>
      <c r="C3" s="1">
        <v>45807</v>
      </c>
      <c r="D3">
        <v>289.75</v>
      </c>
      <c r="E3">
        <v>306</v>
      </c>
      <c r="F3">
        <v>307.5</v>
      </c>
      <c r="G3" t="s">
        <v>20</v>
      </c>
      <c r="H3" t="s">
        <v>21</v>
      </c>
      <c r="I3" s="1">
        <v>45834</v>
      </c>
      <c r="J3">
        <v>3.4</v>
      </c>
      <c r="K3">
        <v>3.7</v>
      </c>
      <c r="L3">
        <v>2.6</v>
      </c>
      <c r="M3">
        <v>2.75</v>
      </c>
      <c r="N3">
        <v>54</v>
      </c>
      <c r="O3">
        <v>91800</v>
      </c>
    </row>
    <row r="4" spans="1:19" x14ac:dyDescent="0.2">
      <c r="A4" s="1">
        <v>45806</v>
      </c>
      <c r="B4" t="s">
        <v>19</v>
      </c>
      <c r="C4" s="1">
        <v>45805</v>
      </c>
      <c r="D4">
        <v>291.14999999999998</v>
      </c>
      <c r="E4">
        <v>277</v>
      </c>
      <c r="F4">
        <v>277.5</v>
      </c>
      <c r="G4" t="s">
        <v>23</v>
      </c>
      <c r="H4" t="s">
        <v>24</v>
      </c>
      <c r="I4" s="1">
        <v>45834</v>
      </c>
      <c r="J4">
        <v>3.5</v>
      </c>
      <c r="K4">
        <v>3.75</v>
      </c>
      <c r="L4">
        <v>3.5</v>
      </c>
      <c r="M4">
        <v>3.75</v>
      </c>
      <c r="N4">
        <v>7</v>
      </c>
      <c r="O4">
        <v>55800</v>
      </c>
      <c r="P4" s="2">
        <f>IFERROR(J4-J5,0)</f>
        <v>0.54999999999999982</v>
      </c>
      <c r="Q4" s="2">
        <f>IF(P4=0, 0, IFERROR(M4 - M5, 0))</f>
        <v>0.54999999999999982</v>
      </c>
      <c r="R4" s="2">
        <f>IF(P4=0, 0, IFERROR(J4 - M5, 0))</f>
        <v>0.29999999999999982</v>
      </c>
      <c r="S4" s="2">
        <f>IF(P4=0, 0, IFERROR(M4 - J5, 0))</f>
        <v>0.79999999999999982</v>
      </c>
    </row>
    <row r="5" spans="1:19" x14ac:dyDescent="0.2">
      <c r="A5" s="1">
        <v>45806</v>
      </c>
      <c r="B5" t="s">
        <v>22</v>
      </c>
      <c r="C5" s="1">
        <v>45807</v>
      </c>
      <c r="D5">
        <v>289.75</v>
      </c>
      <c r="E5">
        <v>277</v>
      </c>
      <c r="F5">
        <v>277.5</v>
      </c>
      <c r="G5" t="s">
        <v>23</v>
      </c>
      <c r="H5" t="s">
        <v>24</v>
      </c>
      <c r="I5" s="1">
        <v>45834</v>
      </c>
      <c r="J5">
        <v>2.95</v>
      </c>
      <c r="K5">
        <v>3.45</v>
      </c>
      <c r="L5">
        <v>2.7</v>
      </c>
      <c r="M5">
        <v>3.2</v>
      </c>
      <c r="N5">
        <v>25</v>
      </c>
      <c r="O5">
        <v>68400</v>
      </c>
    </row>
    <row r="6" spans="1:19" x14ac:dyDescent="0.2">
      <c r="A6" s="1">
        <v>45680</v>
      </c>
      <c r="B6" t="s">
        <v>19</v>
      </c>
      <c r="C6" s="1">
        <v>45679</v>
      </c>
      <c r="D6">
        <v>297.55</v>
      </c>
      <c r="E6">
        <v>312</v>
      </c>
      <c r="F6">
        <v>315</v>
      </c>
      <c r="G6" t="s">
        <v>20</v>
      </c>
      <c r="H6" t="s">
        <v>21</v>
      </c>
      <c r="I6" s="1">
        <v>45715</v>
      </c>
      <c r="J6" t="s">
        <v>25</v>
      </c>
      <c r="K6" t="s">
        <v>25</v>
      </c>
      <c r="L6" t="s">
        <v>25</v>
      </c>
      <c r="M6">
        <v>5.8</v>
      </c>
      <c r="N6" t="s">
        <v>25</v>
      </c>
      <c r="O6">
        <v>1800</v>
      </c>
      <c r="P6" s="2">
        <f>IFERROR(J6-J7,0)</f>
        <v>0</v>
      </c>
      <c r="Q6" s="2">
        <f>IF(P6=0, 0, IFERROR(M6 - M7, 0))</f>
        <v>0</v>
      </c>
      <c r="R6" s="2">
        <f>IF(P6=0, 0, IFERROR(J6 - M7, 0))</f>
        <v>0</v>
      </c>
      <c r="S6" s="2">
        <f>IF(P6=0, 0, IFERROR(M6 - J7, 0))</f>
        <v>0</v>
      </c>
    </row>
    <row r="7" spans="1:19" x14ac:dyDescent="0.2">
      <c r="A7" s="1">
        <v>45680</v>
      </c>
      <c r="B7" t="s">
        <v>22</v>
      </c>
      <c r="C7" s="1">
        <v>45681</v>
      </c>
      <c r="D7">
        <v>295.85000000000002</v>
      </c>
      <c r="E7">
        <v>312</v>
      </c>
      <c r="F7">
        <v>315</v>
      </c>
      <c r="G7" t="s">
        <v>20</v>
      </c>
      <c r="H7" t="s">
        <v>21</v>
      </c>
      <c r="I7" s="1">
        <v>45715</v>
      </c>
      <c r="J7">
        <v>4.3499999999999996</v>
      </c>
      <c r="K7">
        <v>4.95</v>
      </c>
      <c r="L7">
        <v>3.65</v>
      </c>
      <c r="M7">
        <v>3.65</v>
      </c>
      <c r="N7">
        <v>8</v>
      </c>
      <c r="O7">
        <v>10800</v>
      </c>
    </row>
    <row r="8" spans="1:19" x14ac:dyDescent="0.2">
      <c r="A8" s="1">
        <v>45680</v>
      </c>
      <c r="B8" t="s">
        <v>19</v>
      </c>
      <c r="C8" s="1">
        <v>45679</v>
      </c>
      <c r="D8">
        <v>297.55</v>
      </c>
      <c r="E8">
        <v>283</v>
      </c>
      <c r="F8">
        <v>285</v>
      </c>
      <c r="G8" t="s">
        <v>23</v>
      </c>
      <c r="H8" t="s">
        <v>24</v>
      </c>
      <c r="I8" s="1">
        <v>45715</v>
      </c>
      <c r="J8" t="s">
        <v>25</v>
      </c>
      <c r="K8" t="s">
        <v>25</v>
      </c>
      <c r="L8" t="s">
        <v>25</v>
      </c>
      <c r="M8">
        <v>5.5</v>
      </c>
      <c r="N8" t="s">
        <v>25</v>
      </c>
      <c r="O8">
        <v>3600</v>
      </c>
      <c r="P8" s="2">
        <f>IFERROR(J8-J9,0)</f>
        <v>0</v>
      </c>
      <c r="Q8" s="2">
        <f>IF(P8=0, 0, IFERROR(M8 - M9, 0))</f>
        <v>0</v>
      </c>
      <c r="R8" s="2">
        <f>IF(P8=0, 0, IFERROR(J8 - M9, 0))</f>
        <v>0</v>
      </c>
      <c r="S8" s="2">
        <f>IF(P8=0, 0, IFERROR(M8 - J9, 0))</f>
        <v>0</v>
      </c>
    </row>
    <row r="9" spans="1:19" x14ac:dyDescent="0.2">
      <c r="A9" s="1">
        <v>45680</v>
      </c>
      <c r="B9" t="s">
        <v>22</v>
      </c>
      <c r="C9" s="1">
        <v>45681</v>
      </c>
      <c r="D9">
        <v>295.85000000000002</v>
      </c>
      <c r="E9">
        <v>283</v>
      </c>
      <c r="F9">
        <v>285</v>
      </c>
      <c r="G9" t="s">
        <v>23</v>
      </c>
      <c r="H9" t="s">
        <v>24</v>
      </c>
      <c r="I9" s="1">
        <v>45715</v>
      </c>
      <c r="J9">
        <v>5.55</v>
      </c>
      <c r="K9">
        <v>7.1</v>
      </c>
      <c r="L9">
        <v>5.05</v>
      </c>
      <c r="M9">
        <v>6.95</v>
      </c>
      <c r="N9">
        <v>11</v>
      </c>
      <c r="O9">
        <v>18000</v>
      </c>
    </row>
    <row r="10" spans="1:19" x14ac:dyDescent="0.2">
      <c r="A10" s="1">
        <v>45602</v>
      </c>
      <c r="B10" t="s">
        <v>19</v>
      </c>
      <c r="C10" s="1">
        <v>45601</v>
      </c>
      <c r="D10">
        <v>316.60000000000002</v>
      </c>
      <c r="E10">
        <v>332</v>
      </c>
      <c r="F10">
        <v>335</v>
      </c>
      <c r="G10" t="s">
        <v>20</v>
      </c>
      <c r="H10" t="s">
        <v>21</v>
      </c>
      <c r="I10" s="1">
        <v>45624</v>
      </c>
      <c r="J10">
        <v>2</v>
      </c>
      <c r="K10">
        <v>2.4500000000000002</v>
      </c>
      <c r="L10">
        <v>1.75</v>
      </c>
      <c r="M10">
        <v>2</v>
      </c>
      <c r="N10">
        <v>692</v>
      </c>
      <c r="O10">
        <v>730800</v>
      </c>
      <c r="P10" s="2">
        <f>IFERROR(J10-J11,0)</f>
        <v>1.35</v>
      </c>
      <c r="Q10" s="2">
        <f>IF(P10=0, 0, IFERROR(M10 - M11, 0))</f>
        <v>1.35</v>
      </c>
      <c r="R10" s="2">
        <f>IF(P10=0, 0, IFERROR(J10 - M11, 0))</f>
        <v>1.35</v>
      </c>
      <c r="S10" s="2">
        <f>IF(P10=0, 0, IFERROR(M10 - J11, 0))</f>
        <v>1.35</v>
      </c>
    </row>
    <row r="11" spans="1:19" x14ac:dyDescent="0.2">
      <c r="A11" s="1">
        <v>45602</v>
      </c>
      <c r="B11" t="s">
        <v>22</v>
      </c>
      <c r="C11" s="1">
        <v>45604</v>
      </c>
      <c r="D11">
        <v>316.25</v>
      </c>
      <c r="E11">
        <v>332</v>
      </c>
      <c r="F11">
        <v>335</v>
      </c>
      <c r="G11" t="s">
        <v>20</v>
      </c>
      <c r="H11" t="s">
        <v>21</v>
      </c>
      <c r="I11" s="1">
        <v>45624</v>
      </c>
      <c r="J11">
        <v>0.65</v>
      </c>
      <c r="K11">
        <v>0.75</v>
      </c>
      <c r="L11">
        <v>0.55000000000000004</v>
      </c>
      <c r="M11">
        <v>0.65</v>
      </c>
      <c r="N11">
        <v>525</v>
      </c>
      <c r="O11">
        <v>1827000</v>
      </c>
    </row>
    <row r="12" spans="1:19" x14ac:dyDescent="0.2">
      <c r="A12" s="1">
        <v>45602</v>
      </c>
      <c r="B12" t="s">
        <v>19</v>
      </c>
      <c r="C12" s="1">
        <v>45601</v>
      </c>
      <c r="D12">
        <v>316.60000000000002</v>
      </c>
      <c r="E12">
        <v>301</v>
      </c>
      <c r="F12">
        <v>300</v>
      </c>
      <c r="G12" t="s">
        <v>23</v>
      </c>
      <c r="H12" t="s">
        <v>24</v>
      </c>
      <c r="I12" s="1">
        <v>45624</v>
      </c>
      <c r="J12">
        <v>5</v>
      </c>
      <c r="K12">
        <v>5.8</v>
      </c>
      <c r="L12">
        <v>3.8</v>
      </c>
      <c r="M12">
        <v>4.05</v>
      </c>
      <c r="N12">
        <v>970</v>
      </c>
      <c r="O12">
        <v>2095200</v>
      </c>
      <c r="P12" s="2">
        <f>IFERROR(J12-J13,0)</f>
        <v>1.2999999999999998</v>
      </c>
      <c r="Q12" s="2">
        <f>IF(P12=0, 0, IFERROR(M12 - M13, 0))</f>
        <v>1.6999999999999997</v>
      </c>
      <c r="R12" s="2">
        <f>IF(P12=0, 0, IFERROR(J12 - M13, 0))</f>
        <v>2.65</v>
      </c>
      <c r="S12" s="2">
        <f>IF(P12=0, 0, IFERROR(M12 - J13, 0))</f>
        <v>0.34999999999999964</v>
      </c>
    </row>
    <row r="13" spans="1:19" x14ac:dyDescent="0.2">
      <c r="A13" s="1">
        <v>45602</v>
      </c>
      <c r="B13" t="s">
        <v>22</v>
      </c>
      <c r="C13" s="1">
        <v>45604</v>
      </c>
      <c r="D13">
        <v>316.25</v>
      </c>
      <c r="E13">
        <v>301</v>
      </c>
      <c r="F13">
        <v>300</v>
      </c>
      <c r="G13" t="s">
        <v>23</v>
      </c>
      <c r="H13" t="s">
        <v>24</v>
      </c>
      <c r="I13" s="1">
        <v>45624</v>
      </c>
      <c r="J13">
        <v>3.7</v>
      </c>
      <c r="K13">
        <v>4.75</v>
      </c>
      <c r="L13">
        <v>2</v>
      </c>
      <c r="M13">
        <v>2.35</v>
      </c>
      <c r="N13">
        <v>1870</v>
      </c>
      <c r="O13">
        <v>1980000</v>
      </c>
    </row>
    <row r="14" spans="1:19" x14ac:dyDescent="0.2">
      <c r="A14" s="1">
        <v>45503</v>
      </c>
      <c r="B14" t="s">
        <v>19</v>
      </c>
      <c r="C14" s="1">
        <v>45502</v>
      </c>
      <c r="D14">
        <v>342.35</v>
      </c>
      <c r="E14">
        <v>359</v>
      </c>
      <c r="F14">
        <v>360</v>
      </c>
      <c r="G14" t="s">
        <v>20</v>
      </c>
      <c r="H14" t="s">
        <v>21</v>
      </c>
      <c r="I14" s="1">
        <v>45533</v>
      </c>
      <c r="J14">
        <v>3.9</v>
      </c>
      <c r="K14">
        <v>4.5</v>
      </c>
      <c r="L14">
        <v>2.8</v>
      </c>
      <c r="M14">
        <v>3.7</v>
      </c>
      <c r="N14">
        <v>2470</v>
      </c>
      <c r="O14">
        <v>2289600</v>
      </c>
      <c r="P14" s="2">
        <f>IFERROR(J14-J15,0)</f>
        <v>-2.1</v>
      </c>
      <c r="Q14" s="2">
        <f>IF(P14=0, 0, IFERROR(M14 - M15, 0))</f>
        <v>-1.3499999999999996</v>
      </c>
      <c r="R14" s="2">
        <f>IF(P14=0, 0, IFERROR(J14 - M15, 0))</f>
        <v>-1.1499999999999999</v>
      </c>
      <c r="S14" s="2">
        <f>IF(P14=0, 0, IFERROR(M14 - J15, 0))</f>
        <v>-2.2999999999999998</v>
      </c>
    </row>
    <row r="15" spans="1:19" x14ac:dyDescent="0.2">
      <c r="A15" s="1">
        <v>45503</v>
      </c>
      <c r="B15" t="s">
        <v>22</v>
      </c>
      <c r="C15" s="1">
        <v>45504</v>
      </c>
      <c r="D15">
        <v>348.2</v>
      </c>
      <c r="E15">
        <v>359</v>
      </c>
      <c r="F15">
        <v>360</v>
      </c>
      <c r="G15" t="s">
        <v>20</v>
      </c>
      <c r="H15" t="s">
        <v>21</v>
      </c>
      <c r="I15" s="1">
        <v>45533</v>
      </c>
      <c r="J15">
        <v>6</v>
      </c>
      <c r="K15">
        <v>6</v>
      </c>
      <c r="L15">
        <v>3.95</v>
      </c>
      <c r="M15">
        <v>5.05</v>
      </c>
      <c r="N15">
        <v>1595</v>
      </c>
      <c r="O15">
        <v>3643200</v>
      </c>
    </row>
    <row r="16" spans="1:19" x14ac:dyDescent="0.2">
      <c r="A16" s="1">
        <v>45503</v>
      </c>
      <c r="B16" t="s">
        <v>19</v>
      </c>
      <c r="C16" s="1">
        <v>45502</v>
      </c>
      <c r="D16">
        <v>342.35</v>
      </c>
      <c r="E16">
        <v>325</v>
      </c>
      <c r="F16">
        <v>325</v>
      </c>
      <c r="G16" t="s">
        <v>23</v>
      </c>
      <c r="H16" t="s">
        <v>24</v>
      </c>
      <c r="I16" s="1">
        <v>45533</v>
      </c>
      <c r="J16">
        <v>4.55</v>
      </c>
      <c r="K16">
        <v>4.55</v>
      </c>
      <c r="L16">
        <v>2.5</v>
      </c>
      <c r="M16">
        <v>3.25</v>
      </c>
      <c r="N16">
        <v>623</v>
      </c>
      <c r="O16">
        <v>824400</v>
      </c>
      <c r="P16" s="2">
        <f>IFERROR(J16-J17,0)</f>
        <v>2.4</v>
      </c>
      <c r="Q16" s="2">
        <f>IF(P16=0, 0, IFERROR(M16 - M17, 0))</f>
        <v>0.89999999999999991</v>
      </c>
      <c r="R16" s="2">
        <f>IF(P16=0, 0, IFERROR(J16 - M17, 0))</f>
        <v>2.1999999999999997</v>
      </c>
      <c r="S16" s="2">
        <f>IF(P16=0, 0, IFERROR(M16 - J17, 0))</f>
        <v>1.1000000000000001</v>
      </c>
    </row>
    <row r="17" spans="1:19" x14ac:dyDescent="0.2">
      <c r="A17" s="1">
        <v>45503</v>
      </c>
      <c r="B17" t="s">
        <v>22</v>
      </c>
      <c r="C17" s="1">
        <v>45504</v>
      </c>
      <c r="D17">
        <v>348.2</v>
      </c>
      <c r="E17">
        <v>325</v>
      </c>
      <c r="F17">
        <v>325</v>
      </c>
      <c r="G17" t="s">
        <v>23</v>
      </c>
      <c r="H17" t="s">
        <v>24</v>
      </c>
      <c r="I17" s="1">
        <v>45533</v>
      </c>
      <c r="J17">
        <v>2.15</v>
      </c>
      <c r="K17">
        <v>3.35</v>
      </c>
      <c r="L17">
        <v>2.15</v>
      </c>
      <c r="M17">
        <v>2.35</v>
      </c>
      <c r="N17">
        <v>261</v>
      </c>
      <c r="O17">
        <v>691200</v>
      </c>
    </row>
    <row r="18" spans="1:19" x14ac:dyDescent="0.2">
      <c r="A18" s="1">
        <v>45321</v>
      </c>
      <c r="B18" t="s">
        <v>19</v>
      </c>
      <c r="C18" s="1">
        <v>45316</v>
      </c>
      <c r="D18">
        <v>245.5</v>
      </c>
      <c r="E18">
        <v>258</v>
      </c>
      <c r="F18">
        <v>260</v>
      </c>
      <c r="G18" t="s">
        <v>20</v>
      </c>
      <c r="H18" t="s">
        <v>21</v>
      </c>
      <c r="I18" s="1">
        <v>45351</v>
      </c>
      <c r="J18">
        <v>4.3499999999999996</v>
      </c>
      <c r="K18">
        <v>5.25</v>
      </c>
      <c r="L18">
        <v>3.7</v>
      </c>
      <c r="M18">
        <v>4.05</v>
      </c>
      <c r="N18">
        <v>888</v>
      </c>
      <c r="O18">
        <v>1972800</v>
      </c>
      <c r="P18" s="2">
        <f>IFERROR(J18-J19,0)</f>
        <v>-0.85000000000000053</v>
      </c>
      <c r="Q18" s="2">
        <f>IF(P18=0, 0, IFERROR(M18 - M19, 0))</f>
        <v>-3.25</v>
      </c>
      <c r="R18" s="2">
        <f>IF(P18=0, 0, IFERROR(J18 - M19, 0))</f>
        <v>-2.95</v>
      </c>
      <c r="S18" s="2">
        <f>IF(P18=0, 0, IFERROR(M18 - J19, 0))</f>
        <v>-1.1500000000000004</v>
      </c>
    </row>
    <row r="19" spans="1:19" x14ac:dyDescent="0.2">
      <c r="A19" s="1">
        <v>45321</v>
      </c>
      <c r="B19" t="s">
        <v>22</v>
      </c>
      <c r="C19" s="1">
        <v>45322</v>
      </c>
      <c r="D19">
        <v>259.3</v>
      </c>
      <c r="E19">
        <v>258</v>
      </c>
      <c r="F19">
        <v>260</v>
      </c>
      <c r="G19" t="s">
        <v>20</v>
      </c>
      <c r="H19" t="s">
        <v>21</v>
      </c>
      <c r="I19" s="1">
        <v>45351</v>
      </c>
      <c r="J19">
        <v>5.2</v>
      </c>
      <c r="K19">
        <v>7.55</v>
      </c>
      <c r="L19">
        <v>5.0999999999999996</v>
      </c>
      <c r="M19">
        <v>7.3</v>
      </c>
      <c r="N19">
        <v>2596</v>
      </c>
      <c r="O19">
        <v>2696400</v>
      </c>
    </row>
    <row r="20" spans="1:19" x14ac:dyDescent="0.2">
      <c r="A20" s="1">
        <v>45321</v>
      </c>
      <c r="B20" t="s">
        <v>19</v>
      </c>
      <c r="C20" s="1">
        <v>45316</v>
      </c>
      <c r="D20">
        <v>245.5</v>
      </c>
      <c r="E20">
        <v>233</v>
      </c>
      <c r="F20">
        <v>232.5</v>
      </c>
      <c r="G20" t="s">
        <v>23</v>
      </c>
      <c r="H20" t="s">
        <v>24</v>
      </c>
      <c r="I20" s="1">
        <v>45351</v>
      </c>
      <c r="J20">
        <v>3.65</v>
      </c>
      <c r="K20">
        <v>4.05</v>
      </c>
      <c r="L20">
        <v>3.1</v>
      </c>
      <c r="M20">
        <v>3.65</v>
      </c>
      <c r="N20">
        <v>50</v>
      </c>
      <c r="O20">
        <v>122400</v>
      </c>
      <c r="P20" s="2">
        <f>IFERROR(J20-J21,0)</f>
        <v>1.8499999999999999</v>
      </c>
      <c r="Q20" s="2">
        <f>IF(P20=0, 0, IFERROR(M20 - M21, 0))</f>
        <v>2.25</v>
      </c>
      <c r="R20" s="2">
        <f>IF(P20=0, 0, IFERROR(J20 - M21, 0))</f>
        <v>2.25</v>
      </c>
      <c r="S20" s="2">
        <f>IF(P20=0, 0, IFERROR(M20 - J21, 0))</f>
        <v>1.8499999999999999</v>
      </c>
    </row>
    <row r="21" spans="1:19" x14ac:dyDescent="0.2">
      <c r="A21" s="1">
        <v>45321</v>
      </c>
      <c r="B21" t="s">
        <v>22</v>
      </c>
      <c r="C21" s="1">
        <v>45322</v>
      </c>
      <c r="D21">
        <v>259.3</v>
      </c>
      <c r="E21">
        <v>233</v>
      </c>
      <c r="F21">
        <v>232.5</v>
      </c>
      <c r="G21" t="s">
        <v>23</v>
      </c>
      <c r="H21" t="s">
        <v>24</v>
      </c>
      <c r="I21" s="1">
        <v>45351</v>
      </c>
      <c r="J21">
        <v>1.8</v>
      </c>
      <c r="K21">
        <v>2.1</v>
      </c>
      <c r="L21">
        <v>1.35</v>
      </c>
      <c r="M21">
        <v>1.4</v>
      </c>
      <c r="N21">
        <v>73</v>
      </c>
      <c r="O21">
        <v>237600</v>
      </c>
    </row>
    <row r="22" spans="1:19" x14ac:dyDescent="0.2">
      <c r="A22" s="1">
        <v>45229</v>
      </c>
      <c r="B22" t="s">
        <v>19</v>
      </c>
      <c r="C22" s="1">
        <v>45225</v>
      </c>
      <c r="D22">
        <v>198.95</v>
      </c>
      <c r="E22">
        <v>209</v>
      </c>
      <c r="F22">
        <v>209</v>
      </c>
      <c r="G22" t="s">
        <v>20</v>
      </c>
      <c r="H22" t="s">
        <v>21</v>
      </c>
      <c r="I22" s="1">
        <v>45260</v>
      </c>
      <c r="J22" t="s">
        <v>25</v>
      </c>
      <c r="K22" t="s">
        <v>25</v>
      </c>
      <c r="L22" t="s">
        <v>25</v>
      </c>
      <c r="M22">
        <v>5.05</v>
      </c>
      <c r="N22" t="s">
        <v>25</v>
      </c>
      <c r="O22" t="s">
        <v>25</v>
      </c>
      <c r="P22" s="2">
        <f>IFERROR(J22-J23,0)</f>
        <v>0</v>
      </c>
      <c r="Q22" s="2">
        <f>IF(P22=0, 0, IFERROR(M22 - M23, 0))</f>
        <v>0</v>
      </c>
      <c r="R22" s="2">
        <f>IF(P22=0, 0, IFERROR(J22 - M23, 0))</f>
        <v>0</v>
      </c>
      <c r="S22" s="2">
        <f>IF(P22=0, 0, IFERROR(M22 - J23, 0))</f>
        <v>0</v>
      </c>
    </row>
    <row r="23" spans="1:19" x14ac:dyDescent="0.2">
      <c r="A23" s="1">
        <v>45229</v>
      </c>
      <c r="B23" t="s">
        <v>22</v>
      </c>
      <c r="C23" s="1">
        <v>45230</v>
      </c>
      <c r="D23">
        <v>202.15</v>
      </c>
      <c r="E23">
        <v>209</v>
      </c>
      <c r="F23">
        <v>209</v>
      </c>
      <c r="G23" t="s">
        <v>20</v>
      </c>
      <c r="H23" t="s">
        <v>21</v>
      </c>
      <c r="I23" s="1">
        <v>45260</v>
      </c>
      <c r="J23">
        <v>1.45</v>
      </c>
      <c r="K23">
        <v>1.7</v>
      </c>
      <c r="L23">
        <v>1.45</v>
      </c>
      <c r="M23">
        <v>1.65</v>
      </c>
      <c r="N23">
        <v>15</v>
      </c>
      <c r="O23">
        <v>50400</v>
      </c>
    </row>
    <row r="24" spans="1:19" x14ac:dyDescent="0.2">
      <c r="A24" s="1">
        <v>45229</v>
      </c>
      <c r="B24" t="s">
        <v>19</v>
      </c>
      <c r="C24" s="1">
        <v>45225</v>
      </c>
      <c r="D24">
        <v>198.95</v>
      </c>
      <c r="E24">
        <v>189</v>
      </c>
      <c r="F24">
        <v>189</v>
      </c>
      <c r="G24" t="s">
        <v>23</v>
      </c>
      <c r="H24" t="s">
        <v>24</v>
      </c>
      <c r="I24" s="1">
        <v>45260</v>
      </c>
      <c r="J24" t="s">
        <v>25</v>
      </c>
      <c r="K24" t="s">
        <v>25</v>
      </c>
      <c r="L24" t="s">
        <v>25</v>
      </c>
      <c r="M24">
        <v>7.9</v>
      </c>
      <c r="N24" t="s">
        <v>25</v>
      </c>
      <c r="O24" t="s">
        <v>25</v>
      </c>
      <c r="P24" s="2">
        <f>IFERROR(J24-J25,0)</f>
        <v>0</v>
      </c>
      <c r="Q24" s="2">
        <f>IF(P24=0, 0, IFERROR(M24 - M25, 0))</f>
        <v>0</v>
      </c>
      <c r="R24" s="2">
        <f>IF(P24=0, 0, IFERROR(J24 - M25, 0))</f>
        <v>0</v>
      </c>
      <c r="S24" s="2">
        <f>IF(P24=0, 0, IFERROR(M24 - J25, 0))</f>
        <v>0</v>
      </c>
    </row>
    <row r="25" spans="1:19" x14ac:dyDescent="0.2">
      <c r="A25" s="1">
        <v>45229</v>
      </c>
      <c r="B25" t="s">
        <v>22</v>
      </c>
      <c r="C25" s="1">
        <v>45230</v>
      </c>
      <c r="D25">
        <v>202.15</v>
      </c>
      <c r="E25">
        <v>189</v>
      </c>
      <c r="F25">
        <v>189</v>
      </c>
      <c r="G25" t="s">
        <v>23</v>
      </c>
      <c r="H25" t="s">
        <v>24</v>
      </c>
      <c r="I25" s="1">
        <v>45260</v>
      </c>
      <c r="J25">
        <v>0.95</v>
      </c>
      <c r="K25">
        <v>0.95</v>
      </c>
      <c r="L25">
        <v>0.75</v>
      </c>
      <c r="M25">
        <v>0.75</v>
      </c>
      <c r="N25">
        <v>12</v>
      </c>
      <c r="O25">
        <v>43200</v>
      </c>
    </row>
    <row r="26" spans="1:19" x14ac:dyDescent="0.2">
      <c r="A26" s="1">
        <v>45138</v>
      </c>
      <c r="B26" t="s">
        <v>19</v>
      </c>
      <c r="C26" s="1">
        <v>45134</v>
      </c>
      <c r="D26">
        <v>250.7</v>
      </c>
      <c r="E26">
        <v>263</v>
      </c>
      <c r="F26">
        <v>265</v>
      </c>
      <c r="G26" t="s">
        <v>20</v>
      </c>
      <c r="H26" t="s">
        <v>21</v>
      </c>
      <c r="I26" s="1">
        <v>45169</v>
      </c>
      <c r="J26">
        <v>4.55</v>
      </c>
      <c r="K26">
        <v>4.55</v>
      </c>
      <c r="L26">
        <v>3.5</v>
      </c>
      <c r="M26">
        <v>3.8</v>
      </c>
      <c r="N26">
        <v>204</v>
      </c>
      <c r="O26">
        <v>426600</v>
      </c>
      <c r="P26" s="2">
        <f>IFERROR(J26-J27,0)</f>
        <v>-3.8999999999999995</v>
      </c>
      <c r="Q26" s="2">
        <f>IF(P26=0, 0, IFERROR(M26 - M27, 0))</f>
        <v>0.75</v>
      </c>
      <c r="R26" s="2">
        <f>IF(P26=0, 0, IFERROR(J26 - M27, 0))</f>
        <v>1.5</v>
      </c>
      <c r="S26" s="2">
        <f>IF(P26=0, 0, IFERROR(M26 - J27, 0))</f>
        <v>-4.6499999999999995</v>
      </c>
    </row>
    <row r="27" spans="1:19" x14ac:dyDescent="0.2">
      <c r="A27" s="1">
        <v>45138</v>
      </c>
      <c r="B27" t="s">
        <v>22</v>
      </c>
      <c r="C27" s="1">
        <v>45139</v>
      </c>
      <c r="D27">
        <v>251.8</v>
      </c>
      <c r="E27">
        <v>263</v>
      </c>
      <c r="F27">
        <v>265</v>
      </c>
      <c r="G27" t="s">
        <v>20</v>
      </c>
      <c r="H27" t="s">
        <v>21</v>
      </c>
      <c r="I27" s="1">
        <v>45169</v>
      </c>
      <c r="J27">
        <v>8.4499999999999993</v>
      </c>
      <c r="K27">
        <v>9</v>
      </c>
      <c r="L27">
        <v>2.75</v>
      </c>
      <c r="M27">
        <v>3.05</v>
      </c>
      <c r="N27">
        <v>2924</v>
      </c>
      <c r="O27">
        <v>3971700</v>
      </c>
    </row>
    <row r="28" spans="1:19" x14ac:dyDescent="0.2">
      <c r="A28" s="1">
        <v>45138</v>
      </c>
      <c r="B28" t="s">
        <v>19</v>
      </c>
      <c r="C28" s="1">
        <v>45134</v>
      </c>
      <c r="D28">
        <v>250.7</v>
      </c>
      <c r="E28">
        <v>238</v>
      </c>
      <c r="F28">
        <v>237.5</v>
      </c>
      <c r="G28" t="s">
        <v>23</v>
      </c>
      <c r="H28" t="s">
        <v>24</v>
      </c>
      <c r="I28" s="1">
        <v>45169</v>
      </c>
      <c r="J28">
        <v>2.4</v>
      </c>
      <c r="K28">
        <v>2.6</v>
      </c>
      <c r="L28">
        <v>2.15</v>
      </c>
      <c r="M28">
        <v>2.15</v>
      </c>
      <c r="N28">
        <v>26</v>
      </c>
      <c r="O28">
        <v>56700</v>
      </c>
      <c r="P28" s="2">
        <f>IFERROR(J28-J29,0)</f>
        <v>1.45</v>
      </c>
      <c r="Q28" s="2">
        <f>IF(P28=0, 0, IFERROR(M28 - M29, 0))</f>
        <v>0.7</v>
      </c>
      <c r="R28" s="2">
        <f>IF(P28=0, 0, IFERROR(J28 - M29, 0))</f>
        <v>0.95</v>
      </c>
      <c r="S28" s="2">
        <f>IF(P28=0, 0, IFERROR(M28 - J29, 0))</f>
        <v>1.2</v>
      </c>
    </row>
    <row r="29" spans="1:19" x14ac:dyDescent="0.2">
      <c r="A29" s="1">
        <v>45138</v>
      </c>
      <c r="B29" t="s">
        <v>22</v>
      </c>
      <c r="C29" s="1">
        <v>45139</v>
      </c>
      <c r="D29">
        <v>251.8</v>
      </c>
      <c r="E29">
        <v>238</v>
      </c>
      <c r="F29">
        <v>237.5</v>
      </c>
      <c r="G29" t="s">
        <v>23</v>
      </c>
      <c r="H29" t="s">
        <v>24</v>
      </c>
      <c r="I29" s="1">
        <v>45169</v>
      </c>
      <c r="J29">
        <v>0.95</v>
      </c>
      <c r="K29">
        <v>1.6</v>
      </c>
      <c r="L29">
        <v>0.9</v>
      </c>
      <c r="M29">
        <v>1.45</v>
      </c>
      <c r="N29">
        <v>123</v>
      </c>
      <c r="O29">
        <v>124200</v>
      </c>
    </row>
    <row r="30" spans="1:19" x14ac:dyDescent="0.2">
      <c r="A30" s="1">
        <v>44865</v>
      </c>
      <c r="B30" t="s">
        <v>19</v>
      </c>
      <c r="C30" s="1">
        <v>44859</v>
      </c>
      <c r="D30">
        <v>218.5</v>
      </c>
      <c r="E30">
        <v>229</v>
      </c>
      <c r="F30">
        <v>230</v>
      </c>
      <c r="G30" t="s">
        <v>20</v>
      </c>
      <c r="H30" t="s">
        <v>21</v>
      </c>
      <c r="I30" s="1">
        <v>44889</v>
      </c>
      <c r="J30">
        <v>1.85</v>
      </c>
      <c r="K30">
        <v>2.2000000000000002</v>
      </c>
      <c r="L30">
        <v>1.55</v>
      </c>
      <c r="M30">
        <v>2</v>
      </c>
      <c r="N30">
        <v>349</v>
      </c>
      <c r="O30">
        <v>653400</v>
      </c>
      <c r="P30" s="2">
        <f>IFERROR(J30-J31,0)</f>
        <v>-5.9</v>
      </c>
      <c r="Q30" s="2">
        <f>IF(P30=0, 0, IFERROR(M30 - M31, 0))</f>
        <v>-5</v>
      </c>
      <c r="R30" s="2">
        <f>IF(P30=0, 0, IFERROR(J30 - M31, 0))</f>
        <v>-5.15</v>
      </c>
      <c r="S30" s="2">
        <f>IF(P30=0, 0, IFERROR(M30 - J31, 0))</f>
        <v>-5.75</v>
      </c>
    </row>
    <row r="31" spans="1:19" x14ac:dyDescent="0.2">
      <c r="A31" s="1">
        <v>44865</v>
      </c>
      <c r="B31" t="s">
        <v>22</v>
      </c>
      <c r="C31" s="1">
        <v>44867</v>
      </c>
      <c r="D31">
        <v>233.3</v>
      </c>
      <c r="E31">
        <v>229</v>
      </c>
      <c r="F31">
        <v>230</v>
      </c>
      <c r="G31" t="s">
        <v>20</v>
      </c>
      <c r="H31" t="s">
        <v>21</v>
      </c>
      <c r="I31" s="1">
        <v>44889</v>
      </c>
      <c r="J31">
        <v>7.75</v>
      </c>
      <c r="K31">
        <v>8.3000000000000007</v>
      </c>
      <c r="L31">
        <v>6.7</v>
      </c>
      <c r="M31">
        <v>7</v>
      </c>
      <c r="N31">
        <v>401</v>
      </c>
      <c r="O31">
        <v>1063800</v>
      </c>
    </row>
    <row r="32" spans="1:19" x14ac:dyDescent="0.2">
      <c r="A32" s="1">
        <v>44865</v>
      </c>
      <c r="B32" t="s">
        <v>19</v>
      </c>
      <c r="C32" s="1">
        <v>44859</v>
      </c>
      <c r="D32">
        <v>218.5</v>
      </c>
      <c r="E32">
        <v>208</v>
      </c>
      <c r="F32">
        <v>207.5</v>
      </c>
      <c r="G32" t="s">
        <v>23</v>
      </c>
      <c r="H32" t="s">
        <v>24</v>
      </c>
      <c r="I32" s="1">
        <v>44889</v>
      </c>
      <c r="J32" t="s">
        <v>25</v>
      </c>
      <c r="K32" t="s">
        <v>25</v>
      </c>
      <c r="L32" t="s">
        <v>25</v>
      </c>
      <c r="M32">
        <v>3.3</v>
      </c>
      <c r="N32" t="s">
        <v>25</v>
      </c>
      <c r="O32">
        <v>5400</v>
      </c>
      <c r="P32" s="2">
        <f>IFERROR(J32-J33,0)</f>
        <v>0</v>
      </c>
      <c r="Q32" s="2">
        <f>IF(P32=0, 0, IFERROR(M32 - M33, 0))</f>
        <v>0</v>
      </c>
      <c r="R32" s="2">
        <f>IF(P32=0, 0, IFERROR(J32 - M33, 0))</f>
        <v>0</v>
      </c>
      <c r="S32" s="2">
        <f>IF(P32=0, 0, IFERROR(M32 - J33, 0))</f>
        <v>0</v>
      </c>
    </row>
    <row r="33" spans="1:19" x14ac:dyDescent="0.2">
      <c r="A33" s="1">
        <v>44865</v>
      </c>
      <c r="B33" t="s">
        <v>22</v>
      </c>
      <c r="C33" s="1">
        <v>44867</v>
      </c>
      <c r="D33">
        <v>233.3</v>
      </c>
      <c r="E33">
        <v>208</v>
      </c>
      <c r="F33">
        <v>207.5</v>
      </c>
      <c r="G33" t="s">
        <v>23</v>
      </c>
      <c r="H33" t="s">
        <v>24</v>
      </c>
      <c r="I33" s="1">
        <v>44889</v>
      </c>
      <c r="J33">
        <v>0.45</v>
      </c>
      <c r="K33">
        <v>0.5</v>
      </c>
      <c r="L33">
        <v>0.4</v>
      </c>
      <c r="M33">
        <v>0.5</v>
      </c>
      <c r="N33">
        <v>15</v>
      </c>
      <c r="O33">
        <v>89100</v>
      </c>
    </row>
    <row r="34" spans="1:19" x14ac:dyDescent="0.2">
      <c r="A34" s="1">
        <v>44771</v>
      </c>
      <c r="B34" t="s">
        <v>19</v>
      </c>
      <c r="C34" s="1">
        <v>44769</v>
      </c>
      <c r="D34">
        <v>210.65</v>
      </c>
      <c r="E34">
        <v>221</v>
      </c>
      <c r="F34">
        <v>222.5</v>
      </c>
      <c r="G34" t="s">
        <v>20</v>
      </c>
      <c r="H34" t="s">
        <v>21</v>
      </c>
      <c r="I34" s="1">
        <v>44798</v>
      </c>
      <c r="J34" t="s">
        <v>25</v>
      </c>
      <c r="K34" t="s">
        <v>25</v>
      </c>
      <c r="L34" t="s">
        <v>25</v>
      </c>
      <c r="M34">
        <v>2</v>
      </c>
      <c r="N34" t="s">
        <v>25</v>
      </c>
      <c r="O34">
        <v>32400</v>
      </c>
      <c r="P34" s="2">
        <f>IFERROR(J34-J35,0)</f>
        <v>0</v>
      </c>
      <c r="Q34" s="2">
        <f>IF(P34=0, 0, IFERROR(M34 - M35, 0))</f>
        <v>0</v>
      </c>
      <c r="R34" s="2">
        <f>IF(P34=0, 0, IFERROR(J34 - M35, 0))</f>
        <v>0</v>
      </c>
      <c r="S34" s="2">
        <f>IF(P34=0, 0, IFERROR(M34 - J35, 0))</f>
        <v>0</v>
      </c>
    </row>
    <row r="35" spans="1:19" x14ac:dyDescent="0.2">
      <c r="A35" s="1">
        <v>44771</v>
      </c>
      <c r="B35" t="s">
        <v>22</v>
      </c>
      <c r="C35" s="1">
        <v>44776</v>
      </c>
      <c r="D35">
        <v>223.6</v>
      </c>
      <c r="E35">
        <v>221</v>
      </c>
      <c r="F35">
        <v>222.5</v>
      </c>
      <c r="G35" t="s">
        <v>20</v>
      </c>
      <c r="H35" t="s">
        <v>21</v>
      </c>
      <c r="I35" s="1">
        <v>44798</v>
      </c>
      <c r="J35">
        <v>4.6500000000000004</v>
      </c>
      <c r="K35">
        <v>5.85</v>
      </c>
      <c r="L35">
        <v>3.75</v>
      </c>
      <c r="M35">
        <v>5.15</v>
      </c>
      <c r="N35">
        <v>1264</v>
      </c>
      <c r="O35">
        <v>1074600</v>
      </c>
    </row>
    <row r="36" spans="1:19" x14ac:dyDescent="0.2">
      <c r="A36" s="1">
        <v>44771</v>
      </c>
      <c r="B36" t="s">
        <v>19</v>
      </c>
      <c r="C36" s="1">
        <v>44769</v>
      </c>
      <c r="D36">
        <v>210.65</v>
      </c>
      <c r="E36">
        <v>200</v>
      </c>
      <c r="F36">
        <v>200</v>
      </c>
      <c r="G36" t="s">
        <v>23</v>
      </c>
      <c r="H36" t="s">
        <v>24</v>
      </c>
      <c r="I36" s="1">
        <v>44798</v>
      </c>
      <c r="J36">
        <v>3.05</v>
      </c>
      <c r="K36">
        <v>3.3</v>
      </c>
      <c r="L36">
        <v>2.65</v>
      </c>
      <c r="M36">
        <v>2.7</v>
      </c>
      <c r="N36">
        <v>186</v>
      </c>
      <c r="O36">
        <v>645300</v>
      </c>
      <c r="P36" s="2">
        <f>IFERROR(J36-J37,0)</f>
        <v>2.5</v>
      </c>
      <c r="Q36" s="2">
        <f>IF(P36=0, 0, IFERROR(M36 - M37, 0))</f>
        <v>2.25</v>
      </c>
      <c r="R36" s="2">
        <f>IF(P36=0, 0, IFERROR(J36 - M37, 0))</f>
        <v>2.5999999999999996</v>
      </c>
      <c r="S36" s="2">
        <f>IF(P36=0, 0, IFERROR(M36 - J37, 0))</f>
        <v>2.1500000000000004</v>
      </c>
    </row>
    <row r="37" spans="1:19" x14ac:dyDescent="0.2">
      <c r="A37" s="1">
        <v>44771</v>
      </c>
      <c r="B37" t="s">
        <v>22</v>
      </c>
      <c r="C37" s="1">
        <v>44776</v>
      </c>
      <c r="D37">
        <v>223.6</v>
      </c>
      <c r="E37">
        <v>200</v>
      </c>
      <c r="F37">
        <v>200</v>
      </c>
      <c r="G37" t="s">
        <v>23</v>
      </c>
      <c r="H37" t="s">
        <v>24</v>
      </c>
      <c r="I37" s="1">
        <v>44798</v>
      </c>
      <c r="J37">
        <v>0.55000000000000004</v>
      </c>
      <c r="K37">
        <v>0.75</v>
      </c>
      <c r="L37">
        <v>0.4</v>
      </c>
      <c r="M37">
        <v>0.45</v>
      </c>
      <c r="N37">
        <v>237</v>
      </c>
      <c r="O37">
        <v>710100</v>
      </c>
    </row>
    <row r="38" spans="1:19" x14ac:dyDescent="0.2">
      <c r="A38" s="1">
        <v>44711</v>
      </c>
      <c r="B38" t="s">
        <v>19</v>
      </c>
      <c r="C38" s="1">
        <v>44706</v>
      </c>
      <c r="D38">
        <v>224.85</v>
      </c>
      <c r="E38">
        <v>236</v>
      </c>
      <c r="F38">
        <v>237.5</v>
      </c>
      <c r="G38" t="s">
        <v>20</v>
      </c>
      <c r="H38" t="s">
        <v>21</v>
      </c>
      <c r="I38" s="1">
        <v>44742</v>
      </c>
      <c r="J38">
        <v>3.5</v>
      </c>
      <c r="K38">
        <v>3.55</v>
      </c>
      <c r="L38">
        <v>3.2</v>
      </c>
      <c r="M38">
        <v>3.55</v>
      </c>
      <c r="N38">
        <v>14</v>
      </c>
      <c r="O38">
        <v>74662</v>
      </c>
      <c r="P38" s="2">
        <f>IFERROR(J38-J39,0)</f>
        <v>-1.5499999999999998</v>
      </c>
      <c r="Q38" s="2">
        <f>IF(P38=0, 0, IFERROR(M38 - M39, 0))</f>
        <v>-0.20000000000000018</v>
      </c>
      <c r="R38" s="2">
        <f>IF(P38=0, 0, IFERROR(J38 - M39, 0))</f>
        <v>-0.25</v>
      </c>
      <c r="S38" s="2">
        <f>IF(P38=0, 0, IFERROR(M38 - J39, 0))</f>
        <v>-1.5</v>
      </c>
    </row>
    <row r="39" spans="1:19" x14ac:dyDescent="0.2">
      <c r="A39" s="1">
        <v>44711</v>
      </c>
      <c r="B39" t="s">
        <v>22</v>
      </c>
      <c r="C39" s="1">
        <v>44713</v>
      </c>
      <c r="D39">
        <v>229.2</v>
      </c>
      <c r="E39">
        <v>236</v>
      </c>
      <c r="F39">
        <v>237.5</v>
      </c>
      <c r="G39" t="s">
        <v>20</v>
      </c>
      <c r="H39" t="s">
        <v>21</v>
      </c>
      <c r="I39" s="1">
        <v>44742</v>
      </c>
      <c r="J39">
        <v>5.05</v>
      </c>
      <c r="K39">
        <v>5.05</v>
      </c>
      <c r="L39">
        <v>3.55</v>
      </c>
      <c r="M39">
        <v>3.75</v>
      </c>
      <c r="N39">
        <v>69</v>
      </c>
      <c r="O39">
        <v>431973</v>
      </c>
    </row>
    <row r="40" spans="1:19" x14ac:dyDescent="0.2">
      <c r="A40" s="1">
        <v>44711</v>
      </c>
      <c r="B40" t="s">
        <v>19</v>
      </c>
      <c r="C40" s="1">
        <v>44706</v>
      </c>
      <c r="D40">
        <v>224.85</v>
      </c>
      <c r="E40">
        <v>214</v>
      </c>
      <c r="F40">
        <v>215</v>
      </c>
      <c r="G40" t="s">
        <v>23</v>
      </c>
      <c r="H40" t="s">
        <v>24</v>
      </c>
      <c r="I40" s="1">
        <v>44742</v>
      </c>
      <c r="J40">
        <v>3.5</v>
      </c>
      <c r="K40">
        <v>4.3</v>
      </c>
      <c r="L40">
        <v>3.5</v>
      </c>
      <c r="M40">
        <v>3.7</v>
      </c>
      <c r="N40">
        <v>44</v>
      </c>
      <c r="O40">
        <v>159990</v>
      </c>
      <c r="P40" s="2">
        <f>IFERROR(J40-J41,0)</f>
        <v>1.9</v>
      </c>
      <c r="Q40" s="2">
        <f>IF(P40=0, 0, IFERROR(M40 - M41, 0))</f>
        <v>1.9000000000000001</v>
      </c>
      <c r="R40" s="2">
        <f>IF(P40=0, 0, IFERROR(J40 - M41, 0))</f>
        <v>1.7</v>
      </c>
      <c r="S40" s="2">
        <f>IF(P40=0, 0, IFERROR(M40 - J41, 0))</f>
        <v>2.1</v>
      </c>
    </row>
    <row r="41" spans="1:19" x14ac:dyDescent="0.2">
      <c r="A41" s="1">
        <v>44711</v>
      </c>
      <c r="B41" t="s">
        <v>22</v>
      </c>
      <c r="C41" s="1">
        <v>44713</v>
      </c>
      <c r="D41">
        <v>229.2</v>
      </c>
      <c r="E41">
        <v>214</v>
      </c>
      <c r="F41">
        <v>215</v>
      </c>
      <c r="G41" t="s">
        <v>23</v>
      </c>
      <c r="H41" t="s">
        <v>24</v>
      </c>
      <c r="I41" s="1">
        <v>44742</v>
      </c>
      <c r="J41">
        <v>1.6</v>
      </c>
      <c r="K41">
        <v>1.85</v>
      </c>
      <c r="L41">
        <v>1.55</v>
      </c>
      <c r="M41">
        <v>1.8</v>
      </c>
      <c r="N41">
        <v>121</v>
      </c>
      <c r="O41">
        <v>810616</v>
      </c>
    </row>
    <row r="42" spans="1:19" x14ac:dyDescent="0.2">
      <c r="A42" s="1">
        <v>44498</v>
      </c>
      <c r="B42" t="s">
        <v>19</v>
      </c>
      <c r="C42" s="1">
        <v>44496</v>
      </c>
      <c r="D42">
        <v>190.25</v>
      </c>
      <c r="E42">
        <v>200</v>
      </c>
      <c r="F42">
        <v>200</v>
      </c>
      <c r="G42" t="s">
        <v>20</v>
      </c>
      <c r="H42" t="s">
        <v>21</v>
      </c>
      <c r="I42" s="1">
        <v>44525</v>
      </c>
      <c r="J42">
        <v>3.15</v>
      </c>
      <c r="K42">
        <v>3.9</v>
      </c>
      <c r="L42">
        <v>2.65</v>
      </c>
      <c r="M42">
        <v>3.45</v>
      </c>
      <c r="N42">
        <v>522</v>
      </c>
      <c r="O42">
        <v>2255859</v>
      </c>
      <c r="P42" s="2">
        <f>IFERROR(J42-J43,0)</f>
        <v>1</v>
      </c>
      <c r="Q42" s="2">
        <f>IF(P42=0, 0, IFERROR(M42 - M43, 0))</f>
        <v>1.6500000000000001</v>
      </c>
      <c r="R42" s="2">
        <f>IF(P42=0, 0, IFERROR(J42 - M43, 0))</f>
        <v>1.3499999999999999</v>
      </c>
      <c r="S42" s="2">
        <f>IF(P42=0, 0, IFERROR(M42 - J43, 0))</f>
        <v>1.3000000000000003</v>
      </c>
    </row>
    <row r="43" spans="1:19" x14ac:dyDescent="0.2">
      <c r="A43" s="1">
        <v>44498</v>
      </c>
      <c r="B43" t="s">
        <v>22</v>
      </c>
      <c r="C43" s="1">
        <v>44502</v>
      </c>
      <c r="D43">
        <v>185.5</v>
      </c>
      <c r="E43">
        <v>200</v>
      </c>
      <c r="F43">
        <v>200</v>
      </c>
      <c r="G43" t="s">
        <v>20</v>
      </c>
      <c r="H43" t="s">
        <v>21</v>
      </c>
      <c r="I43" s="1">
        <v>44525</v>
      </c>
      <c r="J43">
        <v>2.15</v>
      </c>
      <c r="K43">
        <v>2.6</v>
      </c>
      <c r="L43">
        <v>1.75</v>
      </c>
      <c r="M43">
        <v>1.8</v>
      </c>
      <c r="N43">
        <v>703</v>
      </c>
      <c r="O43">
        <v>3722434</v>
      </c>
    </row>
    <row r="44" spans="1:19" x14ac:dyDescent="0.2">
      <c r="A44" s="1">
        <v>44498</v>
      </c>
      <c r="B44" t="s">
        <v>19</v>
      </c>
      <c r="C44" s="1">
        <v>44496</v>
      </c>
      <c r="D44">
        <v>190.25</v>
      </c>
      <c r="E44">
        <v>181</v>
      </c>
      <c r="F44">
        <v>180</v>
      </c>
      <c r="G44" t="s">
        <v>23</v>
      </c>
      <c r="H44" t="s">
        <v>24</v>
      </c>
      <c r="I44" s="1">
        <v>44525</v>
      </c>
      <c r="J44">
        <v>2.6</v>
      </c>
      <c r="K44">
        <v>3.25</v>
      </c>
      <c r="L44">
        <v>2.4</v>
      </c>
      <c r="M44">
        <v>2.7</v>
      </c>
      <c r="N44">
        <v>167</v>
      </c>
      <c r="O44">
        <v>1754557</v>
      </c>
      <c r="P44" s="2">
        <f>IFERROR(J44-J45,0)</f>
        <v>0.60000000000000009</v>
      </c>
      <c r="Q44" s="2">
        <f>IF(P44=0, 0, IFERROR(M44 - M45, 0))</f>
        <v>-0.39999999999999991</v>
      </c>
      <c r="R44" s="2">
        <f>IF(P44=0, 0, IFERROR(J44 - M45, 0))</f>
        <v>-0.5</v>
      </c>
      <c r="S44" s="2">
        <f>IF(P44=0, 0, IFERROR(M44 - J45, 0))</f>
        <v>0.70000000000000018</v>
      </c>
    </row>
    <row r="45" spans="1:19" x14ac:dyDescent="0.2">
      <c r="A45" s="1">
        <v>44498</v>
      </c>
      <c r="B45" t="s">
        <v>22</v>
      </c>
      <c r="C45" s="1">
        <v>44502</v>
      </c>
      <c r="D45">
        <v>185.5</v>
      </c>
      <c r="E45">
        <v>181</v>
      </c>
      <c r="F45">
        <v>180</v>
      </c>
      <c r="G45" t="s">
        <v>23</v>
      </c>
      <c r="H45" t="s">
        <v>24</v>
      </c>
      <c r="I45" s="1">
        <v>44525</v>
      </c>
      <c r="J45">
        <v>2</v>
      </c>
      <c r="K45">
        <v>3.25</v>
      </c>
      <c r="L45">
        <v>1.85</v>
      </c>
      <c r="M45">
        <v>3.1</v>
      </c>
      <c r="N45">
        <v>235</v>
      </c>
      <c r="O45">
        <v>2106535</v>
      </c>
    </row>
    <row r="46" spans="1:19" x14ac:dyDescent="0.2">
      <c r="A46" s="1">
        <v>44407</v>
      </c>
      <c r="B46" t="s">
        <v>19</v>
      </c>
      <c r="C46" s="1">
        <v>44405</v>
      </c>
      <c r="D46">
        <v>228.1</v>
      </c>
      <c r="E46">
        <v>240</v>
      </c>
      <c r="F46">
        <v>240</v>
      </c>
      <c r="G46" t="s">
        <v>20</v>
      </c>
      <c r="H46" t="s">
        <v>21</v>
      </c>
      <c r="I46" s="1">
        <v>44434</v>
      </c>
      <c r="J46">
        <v>3.2</v>
      </c>
      <c r="K46">
        <v>3.25</v>
      </c>
      <c r="L46">
        <v>2.25</v>
      </c>
      <c r="M46">
        <v>2.4</v>
      </c>
      <c r="N46">
        <v>359</v>
      </c>
      <c r="O46">
        <v>1228000</v>
      </c>
      <c r="P46" s="2">
        <f>IFERROR(J46-#REF!,0)</f>
        <v>0</v>
      </c>
      <c r="Q46" s="2">
        <f>IF(P46=0, 0, IFERROR(M46 -#REF!, 0))</f>
        <v>0</v>
      </c>
      <c r="R46" s="2">
        <f>IF(P46=0, 0, IFERROR(J46 -#REF!, 0))</f>
        <v>0</v>
      </c>
      <c r="S46" s="2">
        <f>IF(P46=0, 0, IFERROR(M46 -#REF!, 0))</f>
        <v>0</v>
      </c>
    </row>
    <row r="47" spans="1:19" x14ac:dyDescent="0.2">
      <c r="A47" s="1">
        <v>44407</v>
      </c>
      <c r="B47" t="s">
        <v>19</v>
      </c>
      <c r="C47" s="1">
        <v>44405</v>
      </c>
      <c r="D47">
        <v>228.1</v>
      </c>
      <c r="E47">
        <v>217</v>
      </c>
      <c r="F47">
        <v>217.5</v>
      </c>
      <c r="G47" t="s">
        <v>23</v>
      </c>
      <c r="H47" t="s">
        <v>24</v>
      </c>
      <c r="I47" s="1">
        <v>44434</v>
      </c>
      <c r="J47" t="s">
        <v>25</v>
      </c>
      <c r="K47" t="s">
        <v>25</v>
      </c>
      <c r="L47" t="s">
        <v>25</v>
      </c>
      <c r="M47">
        <v>11.1</v>
      </c>
      <c r="N47" t="s">
        <v>25</v>
      </c>
      <c r="O47" t="s">
        <v>25</v>
      </c>
    </row>
    <row r="48" spans="1:19" x14ac:dyDescent="0.2">
      <c r="A48" s="1">
        <v>44347</v>
      </c>
      <c r="B48" t="s">
        <v>19</v>
      </c>
      <c r="C48" s="1">
        <v>44344</v>
      </c>
      <c r="D48">
        <v>225.45</v>
      </c>
      <c r="E48">
        <v>237</v>
      </c>
      <c r="F48">
        <v>237.5</v>
      </c>
      <c r="G48" t="s">
        <v>20</v>
      </c>
      <c r="H48" t="s">
        <v>21</v>
      </c>
      <c r="I48" s="1">
        <v>44371</v>
      </c>
      <c r="J48">
        <v>4.4000000000000004</v>
      </c>
      <c r="K48">
        <v>4.5</v>
      </c>
      <c r="L48">
        <v>3.55</v>
      </c>
      <c r="M48">
        <v>3.7</v>
      </c>
      <c r="N48">
        <v>17</v>
      </c>
      <c r="O48">
        <v>124000</v>
      </c>
      <c r="P48" s="2">
        <f>IFERROR(J48-J49,0)</f>
        <v>1.1500000000000004</v>
      </c>
      <c r="Q48" s="2">
        <f>IF(P48=0, 0, IFERROR(M48 - M49, 0))</f>
        <v>0.75</v>
      </c>
      <c r="R48" s="2">
        <f>IF(P48=0, 0, IFERROR(J48 - M49, 0))</f>
        <v>1.4500000000000002</v>
      </c>
      <c r="S48" s="2">
        <f>IF(P48=0, 0, IFERROR(M48 - J49, 0))</f>
        <v>0.45000000000000018</v>
      </c>
    </row>
    <row r="49" spans="1:19" x14ac:dyDescent="0.2">
      <c r="A49" s="1">
        <v>44347</v>
      </c>
      <c r="B49" t="s">
        <v>22</v>
      </c>
      <c r="C49" s="1">
        <v>44348</v>
      </c>
      <c r="E49">
        <v>237</v>
      </c>
      <c r="F49">
        <v>237.5</v>
      </c>
      <c r="G49" t="s">
        <v>20</v>
      </c>
      <c r="H49" t="s">
        <v>21</v>
      </c>
      <c r="I49" s="1">
        <v>44371</v>
      </c>
      <c r="J49">
        <v>3.25</v>
      </c>
      <c r="K49">
        <v>3.75</v>
      </c>
      <c r="L49">
        <v>2.95</v>
      </c>
      <c r="M49">
        <v>2.95</v>
      </c>
      <c r="N49">
        <v>31</v>
      </c>
      <c r="O49">
        <v>144000</v>
      </c>
    </row>
    <row r="50" spans="1:19" x14ac:dyDescent="0.2">
      <c r="A50" s="1">
        <v>44347</v>
      </c>
      <c r="B50" t="s">
        <v>19</v>
      </c>
      <c r="C50" s="1">
        <v>44344</v>
      </c>
      <c r="D50">
        <v>225.45</v>
      </c>
      <c r="E50">
        <v>214</v>
      </c>
      <c r="F50">
        <v>215</v>
      </c>
      <c r="G50" t="s">
        <v>23</v>
      </c>
      <c r="H50" t="s">
        <v>24</v>
      </c>
      <c r="I50" s="1">
        <v>44371</v>
      </c>
      <c r="J50">
        <v>2.6</v>
      </c>
      <c r="K50">
        <v>2.85</v>
      </c>
      <c r="L50">
        <v>2.4</v>
      </c>
      <c r="M50">
        <v>2.65</v>
      </c>
      <c r="N50">
        <v>88</v>
      </c>
      <c r="O50">
        <v>212000</v>
      </c>
      <c r="P50" s="2">
        <f>IFERROR(J50-J51,0)</f>
        <v>0.14999999999999991</v>
      </c>
      <c r="Q50" s="2">
        <f>IF(P50=0, 0, IFERROR(M50 - M51, 0))</f>
        <v>0.19999999999999973</v>
      </c>
      <c r="R50" s="2">
        <f>IF(P50=0, 0, IFERROR(J50 - M51, 0))</f>
        <v>0.14999999999999991</v>
      </c>
      <c r="S50" s="2">
        <f>IF(P50=0, 0, IFERROR(M50 - J51, 0))</f>
        <v>0.19999999999999973</v>
      </c>
    </row>
    <row r="51" spans="1:19" x14ac:dyDescent="0.2">
      <c r="A51" s="1">
        <v>44347</v>
      </c>
      <c r="B51" t="s">
        <v>22</v>
      </c>
      <c r="C51" s="1">
        <v>44348</v>
      </c>
      <c r="E51">
        <v>214</v>
      </c>
      <c r="F51">
        <v>215</v>
      </c>
      <c r="G51" t="s">
        <v>23</v>
      </c>
      <c r="H51" t="s">
        <v>24</v>
      </c>
      <c r="I51" s="1">
        <v>44371</v>
      </c>
      <c r="J51">
        <v>2.4500000000000002</v>
      </c>
      <c r="K51">
        <v>2.5</v>
      </c>
      <c r="L51">
        <v>2.1</v>
      </c>
      <c r="M51">
        <v>2.4500000000000002</v>
      </c>
      <c r="N51">
        <v>84</v>
      </c>
      <c r="O51">
        <v>484000</v>
      </c>
    </row>
    <row r="52" spans="1:19" x14ac:dyDescent="0.2">
      <c r="A52" s="1">
        <v>44133</v>
      </c>
      <c r="B52" t="s">
        <v>19</v>
      </c>
      <c r="C52" s="1">
        <v>44132</v>
      </c>
      <c r="D52">
        <v>172.85</v>
      </c>
      <c r="E52">
        <v>181</v>
      </c>
      <c r="F52">
        <v>182.5</v>
      </c>
      <c r="G52" t="s">
        <v>20</v>
      </c>
      <c r="H52" t="s">
        <v>21</v>
      </c>
      <c r="I52" s="1">
        <v>44161</v>
      </c>
      <c r="J52" t="s">
        <v>25</v>
      </c>
      <c r="K52" t="s">
        <v>25</v>
      </c>
      <c r="L52" t="s">
        <v>25</v>
      </c>
      <c r="M52">
        <v>16.350000000000001</v>
      </c>
      <c r="N52" t="s">
        <v>25</v>
      </c>
      <c r="O52" t="s">
        <v>25</v>
      </c>
      <c r="P52" s="2">
        <f>IFERROR(J52-J53,0)</f>
        <v>0</v>
      </c>
      <c r="Q52" s="2">
        <f>IF(P52=0, 0, IFERROR(M52 - M53, 0))</f>
        <v>0</v>
      </c>
      <c r="R52" s="2">
        <f>IF(P52=0, 0, IFERROR(J52 - M53, 0))</f>
        <v>0</v>
      </c>
      <c r="S52" s="2">
        <f>IF(P52=0, 0, IFERROR(M52 - J53, 0))</f>
        <v>0</v>
      </c>
    </row>
    <row r="53" spans="1:19" x14ac:dyDescent="0.2">
      <c r="A53" s="1">
        <v>44133</v>
      </c>
      <c r="B53" t="s">
        <v>22</v>
      </c>
      <c r="C53" s="1">
        <v>44138</v>
      </c>
      <c r="D53">
        <v>179.95</v>
      </c>
      <c r="E53">
        <v>181</v>
      </c>
      <c r="F53">
        <v>182.5</v>
      </c>
      <c r="G53" t="s">
        <v>20</v>
      </c>
      <c r="H53" t="s">
        <v>21</v>
      </c>
      <c r="I53" s="1">
        <v>44161</v>
      </c>
      <c r="J53">
        <v>2.9</v>
      </c>
      <c r="K53">
        <v>4.0999999999999996</v>
      </c>
      <c r="L53">
        <v>2.7</v>
      </c>
      <c r="M53">
        <v>4.05</v>
      </c>
      <c r="N53">
        <v>61</v>
      </c>
      <c r="O53">
        <v>60000</v>
      </c>
    </row>
    <row r="54" spans="1:19" x14ac:dyDescent="0.2">
      <c r="A54" s="1">
        <v>44133</v>
      </c>
      <c r="B54" t="s">
        <v>19</v>
      </c>
      <c r="C54" s="1">
        <v>44132</v>
      </c>
      <c r="D54">
        <v>172.85</v>
      </c>
      <c r="E54">
        <v>164</v>
      </c>
      <c r="F54">
        <v>165</v>
      </c>
      <c r="G54" t="s">
        <v>23</v>
      </c>
      <c r="H54" t="s">
        <v>24</v>
      </c>
      <c r="I54" s="1">
        <v>44161</v>
      </c>
      <c r="J54">
        <v>3.75</v>
      </c>
      <c r="K54">
        <v>3.75</v>
      </c>
      <c r="L54">
        <v>3.45</v>
      </c>
      <c r="M54">
        <v>3.55</v>
      </c>
      <c r="N54">
        <v>36</v>
      </c>
      <c r="O54">
        <v>108000</v>
      </c>
      <c r="P54" s="2">
        <f>IFERROR(J54-J55,0)</f>
        <v>1.7000000000000002</v>
      </c>
      <c r="Q54" s="2">
        <f>IF(P54=0, 0, IFERROR(M54 - M55, 0))</f>
        <v>2.0999999999999996</v>
      </c>
      <c r="R54" s="2">
        <f>IF(P54=0, 0, IFERROR(J54 - M55, 0))</f>
        <v>2.2999999999999998</v>
      </c>
      <c r="S54" s="2">
        <f>IF(P54=0, 0, IFERROR(M54 - J55, 0))</f>
        <v>1.5</v>
      </c>
    </row>
    <row r="55" spans="1:19" x14ac:dyDescent="0.2">
      <c r="A55" s="1">
        <v>44133</v>
      </c>
      <c r="B55" t="s">
        <v>22</v>
      </c>
      <c r="C55" s="1">
        <v>44138</v>
      </c>
      <c r="D55">
        <v>179.95</v>
      </c>
      <c r="E55">
        <v>164</v>
      </c>
      <c r="F55">
        <v>165</v>
      </c>
      <c r="G55" t="s">
        <v>23</v>
      </c>
      <c r="H55" t="s">
        <v>24</v>
      </c>
      <c r="I55" s="1">
        <v>44161</v>
      </c>
      <c r="J55">
        <v>2.0499999999999998</v>
      </c>
      <c r="K55">
        <v>2.2000000000000002</v>
      </c>
      <c r="L55">
        <v>1.4</v>
      </c>
      <c r="M55">
        <v>1.45</v>
      </c>
      <c r="N55">
        <v>90</v>
      </c>
      <c r="O55">
        <v>332000</v>
      </c>
    </row>
    <row r="56" spans="1:19" x14ac:dyDescent="0.2">
      <c r="A56" s="1">
        <v>44042</v>
      </c>
      <c r="B56" t="s">
        <v>19</v>
      </c>
      <c r="C56" s="1">
        <v>44041</v>
      </c>
      <c r="D56">
        <v>181.75</v>
      </c>
      <c r="E56">
        <v>191</v>
      </c>
      <c r="F56">
        <v>192.5</v>
      </c>
      <c r="G56" t="s">
        <v>20</v>
      </c>
      <c r="H56" t="s">
        <v>21</v>
      </c>
      <c r="I56" s="1">
        <v>44070</v>
      </c>
      <c r="J56" t="s">
        <v>25</v>
      </c>
      <c r="K56" t="s">
        <v>25</v>
      </c>
      <c r="L56" t="s">
        <v>25</v>
      </c>
      <c r="M56">
        <v>3.6</v>
      </c>
      <c r="N56" t="s">
        <v>25</v>
      </c>
      <c r="O56" t="s">
        <v>25</v>
      </c>
      <c r="P56" s="2">
        <f>IFERROR(J56-J57,0)</f>
        <v>0</v>
      </c>
      <c r="Q56" s="2">
        <f>IF(P56=0, 0, IFERROR(M56 - M57, 0))</f>
        <v>0</v>
      </c>
      <c r="R56" s="2">
        <f>IF(P56=0, 0, IFERROR(J56 - M57, 0))</f>
        <v>0</v>
      </c>
      <c r="S56" s="2">
        <f>IF(P56=0, 0, IFERROR(M56 - J57, 0))</f>
        <v>0</v>
      </c>
    </row>
    <row r="57" spans="1:19" x14ac:dyDescent="0.2">
      <c r="A57" s="1">
        <v>44042</v>
      </c>
      <c r="B57" t="s">
        <v>22</v>
      </c>
      <c r="C57" s="1">
        <v>44043</v>
      </c>
      <c r="D57">
        <v>178.3</v>
      </c>
      <c r="E57">
        <v>191</v>
      </c>
      <c r="F57">
        <v>192.5</v>
      </c>
      <c r="G57" t="s">
        <v>20</v>
      </c>
      <c r="H57" t="s">
        <v>21</v>
      </c>
      <c r="I57" s="1">
        <v>44070</v>
      </c>
      <c r="J57">
        <v>1.2</v>
      </c>
      <c r="K57">
        <v>1.7</v>
      </c>
      <c r="L57">
        <v>1.2</v>
      </c>
      <c r="M57">
        <v>1.7</v>
      </c>
      <c r="N57">
        <v>7</v>
      </c>
      <c r="O57">
        <v>28000</v>
      </c>
    </row>
    <row r="58" spans="1:19" x14ac:dyDescent="0.2">
      <c r="A58" s="1">
        <v>44042</v>
      </c>
      <c r="B58" t="s">
        <v>19</v>
      </c>
      <c r="C58" s="1">
        <v>44041</v>
      </c>
      <c r="D58">
        <v>181.75</v>
      </c>
      <c r="E58">
        <v>173</v>
      </c>
      <c r="F58">
        <v>172.5</v>
      </c>
      <c r="G58" t="s">
        <v>23</v>
      </c>
      <c r="H58" t="s">
        <v>24</v>
      </c>
      <c r="I58" s="1">
        <v>44070</v>
      </c>
      <c r="J58" t="s">
        <v>25</v>
      </c>
      <c r="K58" t="s">
        <v>25</v>
      </c>
      <c r="L58" t="s">
        <v>25</v>
      </c>
      <c r="M58">
        <v>21.25</v>
      </c>
      <c r="N58" t="s">
        <v>25</v>
      </c>
      <c r="O58" t="s">
        <v>25</v>
      </c>
      <c r="P58" s="2">
        <f>IFERROR(J58-J59,0)</f>
        <v>0</v>
      </c>
      <c r="Q58" s="2">
        <f>IF(P58=0, 0, IFERROR(M58 - M59, 0))</f>
        <v>0</v>
      </c>
      <c r="R58" s="2">
        <f>IF(P58=0, 0, IFERROR(J58 - M59, 0))</f>
        <v>0</v>
      </c>
      <c r="S58" s="2">
        <f>IF(P58=0, 0, IFERROR(M58 - J59, 0))</f>
        <v>0</v>
      </c>
    </row>
    <row r="59" spans="1:19" x14ac:dyDescent="0.2">
      <c r="A59" s="1">
        <v>44042</v>
      </c>
      <c r="B59" t="s">
        <v>22</v>
      </c>
      <c r="C59" s="1">
        <v>44043</v>
      </c>
      <c r="D59">
        <v>178.3</v>
      </c>
      <c r="E59">
        <v>173</v>
      </c>
      <c r="F59">
        <v>172.5</v>
      </c>
      <c r="G59" t="s">
        <v>23</v>
      </c>
      <c r="H59" t="s">
        <v>24</v>
      </c>
      <c r="I59" s="1">
        <v>44070</v>
      </c>
      <c r="J59">
        <v>4.4000000000000004</v>
      </c>
      <c r="K59">
        <v>4.4000000000000004</v>
      </c>
      <c r="L59">
        <v>4.4000000000000004</v>
      </c>
      <c r="M59">
        <v>4.4000000000000004</v>
      </c>
      <c r="N59">
        <v>2</v>
      </c>
      <c r="O59">
        <v>12000</v>
      </c>
    </row>
    <row r="60" spans="1:19" x14ac:dyDescent="0.2">
      <c r="A60" s="1">
        <v>43980</v>
      </c>
      <c r="B60" t="s">
        <v>19</v>
      </c>
      <c r="C60" s="1">
        <v>43979</v>
      </c>
      <c r="D60">
        <v>157.25</v>
      </c>
      <c r="E60">
        <v>165</v>
      </c>
      <c r="F60">
        <v>165</v>
      </c>
      <c r="G60" t="s">
        <v>20</v>
      </c>
      <c r="H60" t="s">
        <v>21</v>
      </c>
      <c r="I60" s="1">
        <v>44007</v>
      </c>
      <c r="J60">
        <v>3</v>
      </c>
      <c r="K60">
        <v>3.3</v>
      </c>
      <c r="L60">
        <v>2.85</v>
      </c>
      <c r="M60">
        <v>3</v>
      </c>
      <c r="N60">
        <v>54</v>
      </c>
      <c r="O60">
        <v>148000</v>
      </c>
      <c r="P60" s="2">
        <f>IFERROR(J60-J61,0)</f>
        <v>-0.10000000000000009</v>
      </c>
      <c r="Q60" s="2">
        <f>IF(P60=0, 0, IFERROR(M60 - M61, 0))</f>
        <v>-0.35000000000000009</v>
      </c>
      <c r="R60" s="2">
        <f>IF(P60=0, 0, IFERROR(J60 - M61, 0))</f>
        <v>-0.35000000000000009</v>
      </c>
      <c r="S60" s="2">
        <f>IF(P60=0, 0, IFERROR(M60 - J61, 0))</f>
        <v>-0.10000000000000009</v>
      </c>
    </row>
    <row r="61" spans="1:19" x14ac:dyDescent="0.2">
      <c r="A61" s="1">
        <v>43980</v>
      </c>
      <c r="B61" t="s">
        <v>22</v>
      </c>
      <c r="C61" s="1">
        <v>43983</v>
      </c>
      <c r="D61">
        <v>158.85</v>
      </c>
      <c r="E61">
        <v>165</v>
      </c>
      <c r="F61">
        <v>165</v>
      </c>
      <c r="G61" t="s">
        <v>20</v>
      </c>
      <c r="H61" t="s">
        <v>21</v>
      </c>
      <c r="I61" s="1">
        <v>44007</v>
      </c>
      <c r="J61">
        <v>3.1</v>
      </c>
      <c r="K61">
        <v>3.9</v>
      </c>
      <c r="L61">
        <v>3.1</v>
      </c>
      <c r="M61">
        <v>3.35</v>
      </c>
      <c r="N61">
        <v>213</v>
      </c>
      <c r="O61">
        <v>404000</v>
      </c>
    </row>
    <row r="62" spans="1:19" x14ac:dyDescent="0.2">
      <c r="A62" s="1">
        <v>43980</v>
      </c>
      <c r="B62" t="s">
        <v>19</v>
      </c>
      <c r="C62" s="1">
        <v>43979</v>
      </c>
      <c r="D62">
        <v>157.25</v>
      </c>
      <c r="E62">
        <v>149</v>
      </c>
      <c r="F62">
        <v>150</v>
      </c>
      <c r="G62" t="s">
        <v>23</v>
      </c>
      <c r="H62" t="s">
        <v>24</v>
      </c>
      <c r="I62" s="1">
        <v>44007</v>
      </c>
      <c r="J62">
        <v>3.1</v>
      </c>
      <c r="K62">
        <v>3.15</v>
      </c>
      <c r="L62">
        <v>2.8</v>
      </c>
      <c r="M62">
        <v>2.95</v>
      </c>
      <c r="N62">
        <v>67</v>
      </c>
      <c r="O62">
        <v>272000</v>
      </c>
      <c r="P62" s="2">
        <f>IFERROR(J62-J63,0)</f>
        <v>0.80000000000000027</v>
      </c>
      <c r="Q62" s="2">
        <f>IF(P62=0, 0, IFERROR(M62 - M63, 0))</f>
        <v>0.80000000000000027</v>
      </c>
      <c r="R62" s="2">
        <f>IF(P62=0, 0, IFERROR(J62 - M63, 0))</f>
        <v>0.95000000000000018</v>
      </c>
      <c r="S62" s="2">
        <f>IF(P62=0, 0, IFERROR(M62 - J63, 0))</f>
        <v>0.65000000000000036</v>
      </c>
    </row>
    <row r="63" spans="1:19" x14ac:dyDescent="0.2">
      <c r="A63" s="1">
        <v>43980</v>
      </c>
      <c r="B63" t="s">
        <v>22</v>
      </c>
      <c r="C63" s="1">
        <v>43983</v>
      </c>
      <c r="D63">
        <v>158.85</v>
      </c>
      <c r="E63">
        <v>149</v>
      </c>
      <c r="F63">
        <v>150</v>
      </c>
      <c r="G63" t="s">
        <v>23</v>
      </c>
      <c r="H63" t="s">
        <v>24</v>
      </c>
      <c r="I63" s="1">
        <v>44007</v>
      </c>
      <c r="J63">
        <v>2.2999999999999998</v>
      </c>
      <c r="K63">
        <v>2.2999999999999998</v>
      </c>
      <c r="L63">
        <v>1.85</v>
      </c>
      <c r="M63">
        <v>2.15</v>
      </c>
      <c r="N63">
        <v>64</v>
      </c>
      <c r="O63">
        <v>432000</v>
      </c>
    </row>
    <row r="64" spans="1:19" x14ac:dyDescent="0.2">
      <c r="A64" s="1">
        <v>43768</v>
      </c>
      <c r="B64" t="s">
        <v>19</v>
      </c>
      <c r="C64" s="1">
        <v>43767</v>
      </c>
      <c r="D64">
        <v>201.05</v>
      </c>
      <c r="E64">
        <v>211</v>
      </c>
      <c r="F64">
        <v>212.5</v>
      </c>
      <c r="G64" t="s">
        <v>20</v>
      </c>
      <c r="H64" t="s">
        <v>21</v>
      </c>
      <c r="I64" s="1">
        <v>43797</v>
      </c>
      <c r="J64" t="s">
        <v>25</v>
      </c>
      <c r="K64" t="s">
        <v>25</v>
      </c>
      <c r="L64" t="s">
        <v>25</v>
      </c>
      <c r="M64">
        <v>9.35</v>
      </c>
      <c r="N64" t="s">
        <v>25</v>
      </c>
      <c r="O64" t="s">
        <v>25</v>
      </c>
      <c r="P64" s="2">
        <f>IFERROR(J64-J65,0)</f>
        <v>0</v>
      </c>
      <c r="Q64" s="2">
        <f>IF(P64=0, 0, IFERROR(M64 - M65, 0))</f>
        <v>0</v>
      </c>
      <c r="R64" s="2">
        <f>IF(P64=0, 0, IFERROR(J64 - M65, 0))</f>
        <v>0</v>
      </c>
      <c r="S64" s="2">
        <f>IF(P64=0, 0, IFERROR(M64 - J65, 0))</f>
        <v>0</v>
      </c>
    </row>
    <row r="65" spans="1:19" x14ac:dyDescent="0.2">
      <c r="A65" s="1">
        <v>43768</v>
      </c>
      <c r="B65" t="s">
        <v>22</v>
      </c>
      <c r="C65" s="1">
        <v>43769</v>
      </c>
      <c r="D65">
        <v>198.35</v>
      </c>
      <c r="E65">
        <v>211</v>
      </c>
      <c r="F65">
        <v>212.5</v>
      </c>
      <c r="G65" t="s">
        <v>20</v>
      </c>
      <c r="H65" t="s">
        <v>21</v>
      </c>
      <c r="I65" s="1">
        <v>43797</v>
      </c>
      <c r="J65">
        <v>2.15</v>
      </c>
      <c r="K65">
        <v>2.15</v>
      </c>
      <c r="L65">
        <v>2.15</v>
      </c>
      <c r="M65">
        <v>2.15</v>
      </c>
      <c r="N65">
        <v>1</v>
      </c>
      <c r="O65">
        <v>36000</v>
      </c>
    </row>
    <row r="66" spans="1:19" x14ac:dyDescent="0.2">
      <c r="A66" s="1">
        <v>43768</v>
      </c>
      <c r="B66" t="s">
        <v>19</v>
      </c>
      <c r="C66" s="1">
        <v>43767</v>
      </c>
      <c r="D66">
        <v>201.05</v>
      </c>
      <c r="E66">
        <v>191</v>
      </c>
      <c r="F66">
        <v>190</v>
      </c>
      <c r="G66" t="s">
        <v>23</v>
      </c>
      <c r="H66" t="s">
        <v>24</v>
      </c>
      <c r="I66" s="1">
        <v>43797</v>
      </c>
      <c r="J66" t="s">
        <v>25</v>
      </c>
      <c r="K66" t="s">
        <v>25</v>
      </c>
      <c r="L66" t="s">
        <v>25</v>
      </c>
      <c r="M66">
        <v>1.6</v>
      </c>
      <c r="N66" t="s">
        <v>25</v>
      </c>
      <c r="O66">
        <v>8000</v>
      </c>
      <c r="P66" s="2">
        <f>IFERROR(J66-J67,0)</f>
        <v>0</v>
      </c>
      <c r="Q66" s="2">
        <f>IF(P66=0, 0, IFERROR(M66 - M67, 0))</f>
        <v>0</v>
      </c>
      <c r="R66" s="2">
        <f>IF(P66=0, 0, IFERROR(J66 - M67, 0))</f>
        <v>0</v>
      </c>
      <c r="S66" s="2">
        <f>IF(P66=0, 0, IFERROR(M66 - J67, 0))</f>
        <v>0</v>
      </c>
    </row>
    <row r="67" spans="1:19" x14ac:dyDescent="0.2">
      <c r="A67" s="1">
        <v>43768</v>
      </c>
      <c r="B67" t="s">
        <v>22</v>
      </c>
      <c r="C67" s="1">
        <v>43769</v>
      </c>
      <c r="D67">
        <v>198.35</v>
      </c>
      <c r="E67">
        <v>191</v>
      </c>
      <c r="F67">
        <v>190</v>
      </c>
      <c r="G67" t="s">
        <v>23</v>
      </c>
      <c r="H67" t="s">
        <v>24</v>
      </c>
      <c r="I67" s="1">
        <v>43797</v>
      </c>
      <c r="J67">
        <v>2.25</v>
      </c>
      <c r="K67">
        <v>2.6</v>
      </c>
      <c r="L67">
        <v>2.25</v>
      </c>
      <c r="M67">
        <v>2.5499999999999998</v>
      </c>
      <c r="N67">
        <v>20</v>
      </c>
      <c r="O67">
        <v>104000</v>
      </c>
    </row>
    <row r="68" spans="1:19" x14ac:dyDescent="0.2">
      <c r="A68" s="1">
        <v>43676</v>
      </c>
      <c r="B68" t="s">
        <v>19</v>
      </c>
      <c r="C68" s="1">
        <v>43672</v>
      </c>
      <c r="D68">
        <v>211.55</v>
      </c>
      <c r="E68">
        <v>222</v>
      </c>
      <c r="F68">
        <v>222.5</v>
      </c>
      <c r="G68" t="s">
        <v>20</v>
      </c>
      <c r="H68" t="s">
        <v>21</v>
      </c>
      <c r="I68" s="1">
        <v>43706</v>
      </c>
      <c r="J68">
        <v>2</v>
      </c>
      <c r="K68">
        <v>2.5</v>
      </c>
      <c r="L68">
        <v>1.75</v>
      </c>
      <c r="M68">
        <v>1.8</v>
      </c>
      <c r="N68">
        <v>13</v>
      </c>
      <c r="O68">
        <v>40000</v>
      </c>
      <c r="P68" s="2">
        <f>IFERROR(J68-J69,0)</f>
        <v>0.7</v>
      </c>
      <c r="Q68" s="2">
        <f>IF(P68=0, 0, IFERROR(M68 - M69, 0))</f>
        <v>0.19999999999999996</v>
      </c>
      <c r="R68" s="2">
        <f>IF(P68=0, 0, IFERROR(J68 - M69, 0))</f>
        <v>0.39999999999999991</v>
      </c>
      <c r="S68" s="2">
        <f>IF(P68=0, 0, IFERROR(M68 - J69, 0))</f>
        <v>0.5</v>
      </c>
    </row>
    <row r="69" spans="1:19" x14ac:dyDescent="0.2">
      <c r="A69" s="1">
        <v>43676</v>
      </c>
      <c r="B69" t="s">
        <v>22</v>
      </c>
      <c r="C69" s="1">
        <v>43677</v>
      </c>
      <c r="D69">
        <v>210.8</v>
      </c>
      <c r="E69">
        <v>222</v>
      </c>
      <c r="F69">
        <v>222.5</v>
      </c>
      <c r="G69" t="s">
        <v>20</v>
      </c>
      <c r="H69" t="s">
        <v>21</v>
      </c>
      <c r="I69" s="1">
        <v>43706</v>
      </c>
      <c r="J69">
        <v>1.3</v>
      </c>
      <c r="K69">
        <v>1.6</v>
      </c>
      <c r="L69">
        <v>1.3</v>
      </c>
      <c r="M69">
        <v>1.6</v>
      </c>
      <c r="N69">
        <v>2</v>
      </c>
      <c r="O69">
        <v>44000</v>
      </c>
    </row>
    <row r="70" spans="1:19" x14ac:dyDescent="0.2">
      <c r="A70" s="1">
        <v>43676</v>
      </c>
      <c r="B70" t="s">
        <v>19</v>
      </c>
      <c r="C70" s="1">
        <v>43672</v>
      </c>
      <c r="D70">
        <v>211.55</v>
      </c>
      <c r="E70">
        <v>201</v>
      </c>
      <c r="F70">
        <v>200</v>
      </c>
      <c r="G70" t="s">
        <v>23</v>
      </c>
      <c r="H70" t="s">
        <v>24</v>
      </c>
      <c r="I70" s="1">
        <v>43706</v>
      </c>
      <c r="J70">
        <v>1.95</v>
      </c>
      <c r="K70">
        <v>2.25</v>
      </c>
      <c r="L70">
        <v>1.8</v>
      </c>
      <c r="M70">
        <v>1.85</v>
      </c>
      <c r="N70">
        <v>60</v>
      </c>
      <c r="O70">
        <v>220000</v>
      </c>
      <c r="P70" s="2">
        <f>IFERROR(J70-J71,0)</f>
        <v>-1.05</v>
      </c>
      <c r="Q70" s="2">
        <f>IF(P70=0, 0, IFERROR(M70 - M71, 0))</f>
        <v>-0.39999999999999991</v>
      </c>
      <c r="R70" s="2">
        <f>IF(P70=0, 0, IFERROR(J70 - M71, 0))</f>
        <v>-0.30000000000000004</v>
      </c>
      <c r="S70" s="2">
        <f>IF(P70=0, 0, IFERROR(M70 - J71, 0))</f>
        <v>-1.1499999999999999</v>
      </c>
    </row>
    <row r="71" spans="1:19" x14ac:dyDescent="0.2">
      <c r="A71" s="1">
        <v>43676</v>
      </c>
      <c r="B71" t="s">
        <v>22</v>
      </c>
      <c r="C71" s="1">
        <v>43677</v>
      </c>
      <c r="D71">
        <v>210.8</v>
      </c>
      <c r="E71">
        <v>201</v>
      </c>
      <c r="F71">
        <v>200</v>
      </c>
      <c r="G71" t="s">
        <v>23</v>
      </c>
      <c r="H71" t="s">
        <v>24</v>
      </c>
      <c r="I71" s="1">
        <v>43706</v>
      </c>
      <c r="J71">
        <v>3</v>
      </c>
      <c r="K71">
        <v>3.2</v>
      </c>
      <c r="L71">
        <v>1.7</v>
      </c>
      <c r="M71">
        <v>2.25</v>
      </c>
      <c r="N71">
        <v>156</v>
      </c>
      <c r="O71">
        <v>328000</v>
      </c>
    </row>
    <row r="72" spans="1:19" x14ac:dyDescent="0.2">
      <c r="A72" s="1">
        <v>43615</v>
      </c>
      <c r="B72" t="s">
        <v>19</v>
      </c>
      <c r="C72" s="1">
        <v>43614</v>
      </c>
      <c r="D72">
        <v>190.15</v>
      </c>
      <c r="E72">
        <v>200</v>
      </c>
      <c r="F72">
        <v>200</v>
      </c>
      <c r="G72" t="s">
        <v>20</v>
      </c>
      <c r="H72" t="s">
        <v>21</v>
      </c>
      <c r="I72" s="1">
        <v>43643</v>
      </c>
      <c r="J72">
        <v>2.4</v>
      </c>
      <c r="K72">
        <v>2.75</v>
      </c>
      <c r="L72">
        <v>2.1</v>
      </c>
      <c r="M72">
        <v>2.4</v>
      </c>
      <c r="N72">
        <v>60</v>
      </c>
      <c r="O72">
        <v>288000</v>
      </c>
      <c r="P72" s="2">
        <f>IFERROR(J72-J73,0)</f>
        <v>-0.10000000000000009</v>
      </c>
      <c r="Q72" s="2">
        <f>IF(P72=0, 0, IFERROR(M72 - M73, 0))</f>
        <v>0.64999999999999991</v>
      </c>
      <c r="R72" s="2">
        <f>IF(P72=0, 0, IFERROR(J72 - M73, 0))</f>
        <v>0.64999999999999991</v>
      </c>
      <c r="S72" s="2">
        <f>IF(P72=0, 0, IFERROR(M72 - J73, 0))</f>
        <v>-0.10000000000000009</v>
      </c>
    </row>
    <row r="73" spans="1:19" x14ac:dyDescent="0.2">
      <c r="A73" s="1">
        <v>43615</v>
      </c>
      <c r="B73" t="s">
        <v>22</v>
      </c>
      <c r="C73" s="1">
        <v>43616</v>
      </c>
      <c r="D73">
        <v>189.3</v>
      </c>
      <c r="E73">
        <v>200</v>
      </c>
      <c r="F73">
        <v>200</v>
      </c>
      <c r="G73" t="s">
        <v>20</v>
      </c>
      <c r="H73" t="s">
        <v>21</v>
      </c>
      <c r="I73" s="1">
        <v>43643</v>
      </c>
      <c r="J73">
        <v>2.5</v>
      </c>
      <c r="K73">
        <v>2.5</v>
      </c>
      <c r="L73">
        <v>1.6</v>
      </c>
      <c r="M73">
        <v>1.75</v>
      </c>
      <c r="N73">
        <v>178</v>
      </c>
      <c r="O73">
        <v>1032000</v>
      </c>
    </row>
    <row r="74" spans="1:19" x14ac:dyDescent="0.2">
      <c r="A74" s="1">
        <v>43615</v>
      </c>
      <c r="B74" t="s">
        <v>19</v>
      </c>
      <c r="C74" s="1">
        <v>43614</v>
      </c>
      <c r="D74">
        <v>190.15</v>
      </c>
      <c r="E74">
        <v>181</v>
      </c>
      <c r="F74">
        <v>180</v>
      </c>
      <c r="G74" t="s">
        <v>23</v>
      </c>
      <c r="H74" t="s">
        <v>24</v>
      </c>
      <c r="I74" s="1">
        <v>43643</v>
      </c>
      <c r="J74">
        <v>1.4</v>
      </c>
      <c r="K74">
        <v>1.55</v>
      </c>
      <c r="L74">
        <v>1.3</v>
      </c>
      <c r="M74">
        <v>1.45</v>
      </c>
      <c r="N74">
        <v>8</v>
      </c>
      <c r="O74">
        <v>36000</v>
      </c>
      <c r="P74" s="2">
        <f>IFERROR(J74-J75,0)</f>
        <v>0.29999999999999982</v>
      </c>
      <c r="Q74" s="2">
        <f>IF(P74=0, 0, IFERROR(M74 - M75, 0))</f>
        <v>0</v>
      </c>
      <c r="R74" s="2">
        <f>IF(P74=0, 0, IFERROR(J74 - M75, 0))</f>
        <v>-5.0000000000000044E-2</v>
      </c>
      <c r="S74" s="2">
        <f>IF(P74=0, 0, IFERROR(M74 - J75, 0))</f>
        <v>0.34999999999999987</v>
      </c>
    </row>
    <row r="75" spans="1:19" x14ac:dyDescent="0.2">
      <c r="A75" s="1">
        <v>43615</v>
      </c>
      <c r="B75" t="s">
        <v>22</v>
      </c>
      <c r="C75" s="1">
        <v>43616</v>
      </c>
      <c r="D75">
        <v>189.3</v>
      </c>
      <c r="E75">
        <v>181</v>
      </c>
      <c r="F75">
        <v>180</v>
      </c>
      <c r="G75" t="s">
        <v>23</v>
      </c>
      <c r="H75" t="s">
        <v>24</v>
      </c>
      <c r="I75" s="1">
        <v>43643</v>
      </c>
      <c r="J75">
        <v>1.1000000000000001</v>
      </c>
      <c r="K75">
        <v>1.75</v>
      </c>
      <c r="L75">
        <v>1</v>
      </c>
      <c r="M75">
        <v>1.45</v>
      </c>
      <c r="N75">
        <v>64</v>
      </c>
      <c r="O75">
        <v>160000</v>
      </c>
    </row>
    <row r="76" spans="1:19" x14ac:dyDescent="0.2">
      <c r="A76" s="1">
        <v>43403</v>
      </c>
      <c r="B76" t="s">
        <v>19</v>
      </c>
      <c r="C76" s="1">
        <v>43402</v>
      </c>
      <c r="D76">
        <v>189.55</v>
      </c>
      <c r="E76">
        <v>199</v>
      </c>
      <c r="F76">
        <v>200</v>
      </c>
      <c r="G76" t="s">
        <v>20</v>
      </c>
      <c r="H76" t="s">
        <v>21</v>
      </c>
      <c r="I76" s="1">
        <v>43433</v>
      </c>
      <c r="J76">
        <v>2.1</v>
      </c>
      <c r="K76">
        <v>2.25</v>
      </c>
      <c r="L76">
        <v>1.8</v>
      </c>
      <c r="M76">
        <v>2</v>
      </c>
      <c r="N76">
        <v>46</v>
      </c>
      <c r="O76">
        <v>220000</v>
      </c>
      <c r="P76" s="2">
        <f>IFERROR(J76-J77,0)</f>
        <v>0.75</v>
      </c>
      <c r="Q76" s="2">
        <f>IF(P76=0, 0, IFERROR(M76 - M77, 0))</f>
        <v>0.7</v>
      </c>
      <c r="R76" s="2">
        <f>IF(P76=0, 0, IFERROR(J76 - M77, 0))</f>
        <v>0.8</v>
      </c>
      <c r="S76" s="2">
        <f>IF(P76=0, 0, IFERROR(M76 - J77, 0))</f>
        <v>0.64999999999999991</v>
      </c>
    </row>
    <row r="77" spans="1:19" x14ac:dyDescent="0.2">
      <c r="A77" s="1">
        <v>43403</v>
      </c>
      <c r="B77" t="s">
        <v>22</v>
      </c>
      <c r="C77" s="1">
        <v>43404</v>
      </c>
      <c r="D77">
        <v>185.95</v>
      </c>
      <c r="E77">
        <v>199</v>
      </c>
      <c r="F77">
        <v>200</v>
      </c>
      <c r="G77" t="s">
        <v>20</v>
      </c>
      <c r="H77" t="s">
        <v>21</v>
      </c>
      <c r="I77" s="1">
        <v>43433</v>
      </c>
      <c r="J77">
        <v>1.35</v>
      </c>
      <c r="K77">
        <v>1.4</v>
      </c>
      <c r="L77">
        <v>0.5</v>
      </c>
      <c r="M77">
        <v>1.3</v>
      </c>
      <c r="N77">
        <v>90</v>
      </c>
      <c r="O77">
        <v>340000</v>
      </c>
    </row>
    <row r="78" spans="1:19" x14ac:dyDescent="0.2">
      <c r="A78" s="1">
        <v>43403</v>
      </c>
      <c r="B78" t="s">
        <v>19</v>
      </c>
      <c r="C78" s="1">
        <v>43402</v>
      </c>
      <c r="D78">
        <v>189.55</v>
      </c>
      <c r="E78">
        <v>180</v>
      </c>
      <c r="F78">
        <v>180</v>
      </c>
      <c r="G78" t="s">
        <v>23</v>
      </c>
      <c r="H78" t="s">
        <v>24</v>
      </c>
      <c r="I78" s="1">
        <v>43433</v>
      </c>
      <c r="J78">
        <v>1.85</v>
      </c>
      <c r="K78">
        <v>2.25</v>
      </c>
      <c r="L78">
        <v>1.8</v>
      </c>
      <c r="M78">
        <v>1.8</v>
      </c>
      <c r="N78">
        <v>10</v>
      </c>
      <c r="O78">
        <v>72000</v>
      </c>
      <c r="P78" s="2">
        <f>IFERROR(J78-J79,0)</f>
        <v>-1.1499999999999999</v>
      </c>
      <c r="Q78" s="2">
        <f>IF(P78=0, 0, IFERROR(M78 - M79, 0))</f>
        <v>-0.59999999999999987</v>
      </c>
      <c r="R78" s="2">
        <f>IF(P78=0, 0, IFERROR(J78 - M79, 0))</f>
        <v>-0.54999999999999982</v>
      </c>
      <c r="S78" s="2">
        <f>IF(P78=0, 0, IFERROR(M78 - J79, 0))</f>
        <v>-1.2</v>
      </c>
    </row>
    <row r="79" spans="1:19" x14ac:dyDescent="0.2">
      <c r="A79" s="1">
        <v>43403</v>
      </c>
      <c r="B79" t="s">
        <v>22</v>
      </c>
      <c r="C79" s="1">
        <v>43404</v>
      </c>
      <c r="D79">
        <v>185.95</v>
      </c>
      <c r="E79">
        <v>180</v>
      </c>
      <c r="F79">
        <v>180</v>
      </c>
      <c r="G79" t="s">
        <v>23</v>
      </c>
      <c r="H79" t="s">
        <v>24</v>
      </c>
      <c r="I79" s="1">
        <v>43433</v>
      </c>
      <c r="J79">
        <v>3</v>
      </c>
      <c r="K79">
        <v>4.8</v>
      </c>
      <c r="L79">
        <v>2.2000000000000002</v>
      </c>
      <c r="M79">
        <v>2.4</v>
      </c>
      <c r="N79">
        <v>53</v>
      </c>
      <c r="O79">
        <v>124000</v>
      </c>
    </row>
    <row r="80" spans="1:19" x14ac:dyDescent="0.2">
      <c r="A80" s="1">
        <v>43312</v>
      </c>
      <c r="B80" t="s">
        <v>19</v>
      </c>
      <c r="C80" s="1">
        <v>43311</v>
      </c>
      <c r="D80">
        <v>183.2</v>
      </c>
      <c r="E80">
        <v>192</v>
      </c>
      <c r="F80">
        <v>192.5</v>
      </c>
      <c r="G80" t="s">
        <v>20</v>
      </c>
      <c r="H80" t="s">
        <v>21</v>
      </c>
      <c r="I80" s="1">
        <v>43342</v>
      </c>
      <c r="J80">
        <v>1.75</v>
      </c>
      <c r="K80">
        <v>2.2999999999999998</v>
      </c>
      <c r="L80">
        <v>1.75</v>
      </c>
      <c r="M80">
        <v>2.1</v>
      </c>
      <c r="N80">
        <v>18</v>
      </c>
      <c r="O80">
        <v>76000</v>
      </c>
      <c r="P80" s="2">
        <f>IFERROR(J80-J81,0)</f>
        <v>5.0000000000000044E-2</v>
      </c>
      <c r="Q80" s="2">
        <f>IF(P80=0, 0, IFERROR(M80 - M81, 0))</f>
        <v>0.60000000000000009</v>
      </c>
      <c r="R80" s="2">
        <f>IF(P80=0, 0, IFERROR(J80 - M81, 0))</f>
        <v>0.25</v>
      </c>
      <c r="S80" s="2">
        <f>IF(P80=0, 0, IFERROR(M80 - J81, 0))</f>
        <v>0.40000000000000013</v>
      </c>
    </row>
    <row r="81" spans="1:19" x14ac:dyDescent="0.2">
      <c r="A81" s="1">
        <v>43312</v>
      </c>
      <c r="B81" t="s">
        <v>22</v>
      </c>
      <c r="C81" s="1">
        <v>43313</v>
      </c>
      <c r="D81">
        <v>184.7</v>
      </c>
      <c r="E81">
        <v>192</v>
      </c>
      <c r="F81">
        <v>192.5</v>
      </c>
      <c r="G81" t="s">
        <v>20</v>
      </c>
      <c r="H81" t="s">
        <v>21</v>
      </c>
      <c r="I81" s="1">
        <v>43342</v>
      </c>
      <c r="J81">
        <v>1.7</v>
      </c>
      <c r="K81">
        <v>1.8</v>
      </c>
      <c r="L81">
        <v>0.85</v>
      </c>
      <c r="M81">
        <v>1.5</v>
      </c>
      <c r="N81">
        <v>36</v>
      </c>
      <c r="O81">
        <v>140000</v>
      </c>
    </row>
    <row r="82" spans="1:19" x14ac:dyDescent="0.2">
      <c r="A82" s="1">
        <v>43312</v>
      </c>
      <c r="B82" t="s">
        <v>19</v>
      </c>
      <c r="C82" s="1">
        <v>43311</v>
      </c>
      <c r="D82">
        <v>183.2</v>
      </c>
      <c r="E82">
        <v>174</v>
      </c>
      <c r="F82">
        <v>175</v>
      </c>
      <c r="G82" t="s">
        <v>23</v>
      </c>
      <c r="H82" t="s">
        <v>24</v>
      </c>
      <c r="I82" s="1">
        <v>43342</v>
      </c>
      <c r="J82">
        <v>2.15</v>
      </c>
      <c r="K82">
        <v>2.15</v>
      </c>
      <c r="L82">
        <v>1.7</v>
      </c>
      <c r="M82">
        <v>1.7</v>
      </c>
      <c r="N82">
        <v>19</v>
      </c>
      <c r="O82">
        <v>100000</v>
      </c>
      <c r="P82" s="2">
        <f>IFERROR(J82-J83,0)</f>
        <v>0.59999999999999987</v>
      </c>
      <c r="Q82" s="2">
        <f>IF(P82=0, 0, IFERROR(M82 - M83, 0))</f>
        <v>0.64999999999999991</v>
      </c>
      <c r="R82" s="2">
        <f>IF(P82=0, 0, IFERROR(J82 - M83, 0))</f>
        <v>1.0999999999999999</v>
      </c>
      <c r="S82" s="2">
        <f>IF(P82=0, 0, IFERROR(M82 - J83, 0))</f>
        <v>0.14999999999999991</v>
      </c>
    </row>
    <row r="83" spans="1:19" x14ac:dyDescent="0.2">
      <c r="A83" s="1">
        <v>43312</v>
      </c>
      <c r="B83" t="s">
        <v>22</v>
      </c>
      <c r="C83" s="1">
        <v>43313</v>
      </c>
      <c r="D83">
        <v>184.7</v>
      </c>
      <c r="E83">
        <v>174</v>
      </c>
      <c r="F83">
        <v>175</v>
      </c>
      <c r="G83" t="s">
        <v>23</v>
      </c>
      <c r="H83" t="s">
        <v>24</v>
      </c>
      <c r="I83" s="1">
        <v>43342</v>
      </c>
      <c r="J83">
        <v>1.55</v>
      </c>
      <c r="K83">
        <v>2.0499999999999998</v>
      </c>
      <c r="L83">
        <v>0.95</v>
      </c>
      <c r="M83">
        <v>1.05</v>
      </c>
      <c r="N83">
        <v>76</v>
      </c>
      <c r="O83">
        <v>216000</v>
      </c>
    </row>
    <row r="84" spans="1:19" x14ac:dyDescent="0.2">
      <c r="A84" s="1">
        <v>43250</v>
      </c>
      <c r="B84" t="s">
        <v>19</v>
      </c>
      <c r="C84" s="1">
        <v>43249</v>
      </c>
      <c r="D84">
        <v>207</v>
      </c>
      <c r="E84">
        <v>217</v>
      </c>
      <c r="F84">
        <v>217.5</v>
      </c>
      <c r="G84" t="s">
        <v>20</v>
      </c>
      <c r="H84" t="s">
        <v>21</v>
      </c>
      <c r="I84" s="1">
        <v>43279</v>
      </c>
      <c r="J84" t="s">
        <v>25</v>
      </c>
      <c r="K84" t="s">
        <v>25</v>
      </c>
      <c r="L84" t="s">
        <v>25</v>
      </c>
      <c r="M84">
        <v>1.1499999999999999</v>
      </c>
      <c r="N84" t="s">
        <v>25</v>
      </c>
      <c r="O84" t="s">
        <v>25</v>
      </c>
      <c r="P84" s="2">
        <f>IFERROR(J84-J85,0)</f>
        <v>0</v>
      </c>
      <c r="Q84" s="2">
        <f>IF(P84=0, 0, IFERROR(M84 - M85, 0))</f>
        <v>0</v>
      </c>
      <c r="R84" s="2">
        <f>IF(P84=0, 0, IFERROR(J84 - M85, 0))</f>
        <v>0</v>
      </c>
      <c r="S84" s="2">
        <f>IF(P84=0, 0, IFERROR(M84 - J85, 0))</f>
        <v>0</v>
      </c>
    </row>
    <row r="85" spans="1:19" x14ac:dyDescent="0.2">
      <c r="A85" s="1">
        <v>43250</v>
      </c>
      <c r="B85" t="s">
        <v>22</v>
      </c>
      <c r="C85" s="1">
        <v>43251</v>
      </c>
      <c r="D85">
        <v>209.45</v>
      </c>
      <c r="E85">
        <v>217</v>
      </c>
      <c r="F85">
        <v>217.5</v>
      </c>
      <c r="G85" t="s">
        <v>20</v>
      </c>
      <c r="H85" t="s">
        <v>21</v>
      </c>
      <c r="I85" s="1">
        <v>43279</v>
      </c>
      <c r="J85">
        <v>1.1499999999999999</v>
      </c>
      <c r="K85">
        <v>1.3</v>
      </c>
      <c r="L85">
        <v>0.5</v>
      </c>
      <c r="M85">
        <v>0.7</v>
      </c>
      <c r="N85">
        <v>16</v>
      </c>
      <c r="O85">
        <v>60000</v>
      </c>
    </row>
    <row r="86" spans="1:19" x14ac:dyDescent="0.2">
      <c r="A86" s="1">
        <v>43250</v>
      </c>
      <c r="B86" t="s">
        <v>19</v>
      </c>
      <c r="C86" s="1">
        <v>43249</v>
      </c>
      <c r="D86">
        <v>207</v>
      </c>
      <c r="E86">
        <v>197</v>
      </c>
      <c r="F86">
        <v>197.5</v>
      </c>
      <c r="G86" t="s">
        <v>23</v>
      </c>
      <c r="H86" t="s">
        <v>24</v>
      </c>
      <c r="I86" s="1">
        <v>43279</v>
      </c>
      <c r="J86" t="s">
        <v>25</v>
      </c>
      <c r="K86" t="s">
        <v>25</v>
      </c>
      <c r="L86" t="s">
        <v>25</v>
      </c>
      <c r="M86">
        <v>7.15</v>
      </c>
      <c r="N86" t="s">
        <v>25</v>
      </c>
      <c r="O86" t="s">
        <v>25</v>
      </c>
      <c r="P86" s="2">
        <f>IFERROR(J86-J87,0)</f>
        <v>0</v>
      </c>
      <c r="Q86" s="2">
        <f>IF(P86=0, 0, IFERROR(M86 - M87, 0))</f>
        <v>0</v>
      </c>
      <c r="R86" s="2">
        <f>IF(P86=0, 0, IFERROR(J86 - M87, 0))</f>
        <v>0</v>
      </c>
      <c r="S86" s="2">
        <f>IF(P86=0, 0, IFERROR(M86 - J87, 0))</f>
        <v>0</v>
      </c>
    </row>
    <row r="87" spans="1:19" x14ac:dyDescent="0.2">
      <c r="A87" s="1">
        <v>43250</v>
      </c>
      <c r="B87" t="s">
        <v>22</v>
      </c>
      <c r="C87" s="1">
        <v>43251</v>
      </c>
      <c r="D87">
        <v>209.45</v>
      </c>
      <c r="E87">
        <v>197</v>
      </c>
      <c r="F87">
        <v>197.5</v>
      </c>
      <c r="G87" t="s">
        <v>23</v>
      </c>
      <c r="H87" t="s">
        <v>24</v>
      </c>
      <c r="I87" s="1">
        <v>43279</v>
      </c>
      <c r="J87">
        <v>1.65</v>
      </c>
      <c r="K87">
        <v>2.7</v>
      </c>
      <c r="L87">
        <v>1.4</v>
      </c>
      <c r="M87">
        <v>1.85</v>
      </c>
      <c r="N87">
        <v>40</v>
      </c>
      <c r="O87">
        <v>120000</v>
      </c>
    </row>
    <row r="88" spans="1:19" x14ac:dyDescent="0.2">
      <c r="A88" s="1">
        <v>43038</v>
      </c>
      <c r="B88" t="s">
        <v>19</v>
      </c>
      <c r="C88" s="1">
        <v>43035</v>
      </c>
      <c r="D88">
        <v>211.75</v>
      </c>
      <c r="E88">
        <v>222</v>
      </c>
      <c r="F88">
        <v>222.5</v>
      </c>
      <c r="G88" t="s">
        <v>20</v>
      </c>
      <c r="H88" t="s">
        <v>21</v>
      </c>
      <c r="I88" s="1">
        <v>43069</v>
      </c>
      <c r="J88">
        <v>2.5499999999999998</v>
      </c>
      <c r="K88">
        <v>2.65</v>
      </c>
      <c r="L88">
        <v>2.4500000000000002</v>
      </c>
      <c r="M88">
        <v>2.4500000000000002</v>
      </c>
      <c r="N88">
        <v>6</v>
      </c>
      <c r="O88">
        <v>32000</v>
      </c>
      <c r="P88" s="2">
        <f>IFERROR(J88-J89,0)</f>
        <v>-0.30000000000000027</v>
      </c>
      <c r="Q88" s="2">
        <f>IF(P88=0, 0, IFERROR(M88 - M89, 0))</f>
        <v>-0.29999999999999982</v>
      </c>
      <c r="R88" s="2">
        <f>IF(P88=0, 0, IFERROR(J88 - M89, 0))</f>
        <v>-0.20000000000000018</v>
      </c>
      <c r="S88" s="2">
        <f>IF(P88=0, 0, IFERROR(M88 - J89, 0))</f>
        <v>-0.39999999999999991</v>
      </c>
    </row>
    <row r="89" spans="1:19" x14ac:dyDescent="0.2">
      <c r="A89" s="1">
        <v>43038</v>
      </c>
      <c r="B89" t="s">
        <v>22</v>
      </c>
      <c r="C89" s="1">
        <v>43039</v>
      </c>
      <c r="D89">
        <v>211.85</v>
      </c>
      <c r="E89">
        <v>222</v>
      </c>
      <c r="F89">
        <v>222.5</v>
      </c>
      <c r="G89" t="s">
        <v>20</v>
      </c>
      <c r="H89" t="s">
        <v>21</v>
      </c>
      <c r="I89" s="1">
        <v>43069</v>
      </c>
      <c r="J89">
        <v>2.85</v>
      </c>
      <c r="K89">
        <v>4.6500000000000004</v>
      </c>
      <c r="L89">
        <v>2.75</v>
      </c>
      <c r="M89">
        <v>2.75</v>
      </c>
      <c r="N89">
        <v>5</v>
      </c>
      <c r="O89">
        <v>40000</v>
      </c>
    </row>
    <row r="90" spans="1:19" x14ac:dyDescent="0.2">
      <c r="A90" s="1">
        <v>43038</v>
      </c>
      <c r="B90" t="s">
        <v>19</v>
      </c>
      <c r="C90" s="1">
        <v>43035</v>
      </c>
      <c r="D90">
        <v>211.75</v>
      </c>
      <c r="E90">
        <v>201</v>
      </c>
      <c r="F90">
        <v>200</v>
      </c>
      <c r="G90" t="s">
        <v>23</v>
      </c>
      <c r="H90" t="s">
        <v>24</v>
      </c>
      <c r="I90" s="1">
        <v>43069</v>
      </c>
      <c r="J90">
        <v>1.45</v>
      </c>
      <c r="K90">
        <v>1.5</v>
      </c>
      <c r="L90">
        <v>1.1000000000000001</v>
      </c>
      <c r="M90">
        <v>1.3</v>
      </c>
      <c r="N90">
        <v>13</v>
      </c>
      <c r="O90">
        <v>92000</v>
      </c>
      <c r="P90" s="2">
        <f>IFERROR(J90-J91,0)</f>
        <v>0.34999999999999987</v>
      </c>
      <c r="Q90" s="2">
        <f>IF(P90=0, 0, IFERROR(M90 - M91, 0))</f>
        <v>-0.34999999999999987</v>
      </c>
      <c r="R90" s="2">
        <f>IF(P90=0, 0, IFERROR(J90 - M91, 0))</f>
        <v>-0.19999999999999996</v>
      </c>
      <c r="S90" s="2">
        <f>IF(P90=0, 0, IFERROR(M90 - J91, 0))</f>
        <v>0.19999999999999996</v>
      </c>
    </row>
    <row r="91" spans="1:19" x14ac:dyDescent="0.2">
      <c r="A91" s="1">
        <v>43038</v>
      </c>
      <c r="B91" t="s">
        <v>22</v>
      </c>
      <c r="C91" s="1">
        <v>43039</v>
      </c>
      <c r="D91">
        <v>211.85</v>
      </c>
      <c r="E91">
        <v>201</v>
      </c>
      <c r="F91">
        <v>200</v>
      </c>
      <c r="G91" t="s">
        <v>23</v>
      </c>
      <c r="H91" t="s">
        <v>24</v>
      </c>
      <c r="I91" s="1">
        <v>43069</v>
      </c>
      <c r="J91">
        <v>1.1000000000000001</v>
      </c>
      <c r="K91">
        <v>1.85</v>
      </c>
      <c r="L91">
        <v>0.8</v>
      </c>
      <c r="M91">
        <v>1.65</v>
      </c>
      <c r="N91">
        <v>127</v>
      </c>
      <c r="O91">
        <v>384000</v>
      </c>
    </row>
    <row r="92" spans="1:19" x14ac:dyDescent="0.2">
      <c r="A92" s="1">
        <v>42947</v>
      </c>
      <c r="B92" t="s">
        <v>19</v>
      </c>
      <c r="C92" s="1">
        <v>42944</v>
      </c>
      <c r="D92">
        <v>214.65</v>
      </c>
      <c r="E92">
        <v>225</v>
      </c>
      <c r="F92">
        <v>225</v>
      </c>
      <c r="G92" t="s">
        <v>20</v>
      </c>
      <c r="H92" t="s">
        <v>21</v>
      </c>
      <c r="I92" s="1">
        <v>42978</v>
      </c>
      <c r="J92">
        <v>2.4</v>
      </c>
      <c r="K92">
        <v>2.4</v>
      </c>
      <c r="L92">
        <v>1.8</v>
      </c>
      <c r="M92">
        <v>2</v>
      </c>
      <c r="N92">
        <v>70</v>
      </c>
      <c r="O92">
        <v>256000</v>
      </c>
      <c r="P92" s="2">
        <f>IFERROR(J92-J93,0)</f>
        <v>-3.5000000000000004</v>
      </c>
      <c r="Q92" s="2">
        <f>IF(P92=0, 0, IFERROR(M92 - M93, 0))</f>
        <v>-4.0999999999999996</v>
      </c>
      <c r="R92" s="2">
        <f>IF(P92=0, 0, IFERROR(J92 - M93, 0))</f>
        <v>-3.6999999999999997</v>
      </c>
      <c r="S92" s="2">
        <f>IF(P92=0, 0, IFERROR(M92 - J93, 0))</f>
        <v>-3.9000000000000004</v>
      </c>
    </row>
    <row r="93" spans="1:19" x14ac:dyDescent="0.2">
      <c r="A93" s="1">
        <v>42947</v>
      </c>
      <c r="B93" t="s">
        <v>22</v>
      </c>
      <c r="C93" s="1">
        <v>42948</v>
      </c>
      <c r="D93">
        <v>224.4</v>
      </c>
      <c r="E93">
        <v>225</v>
      </c>
      <c r="F93">
        <v>225</v>
      </c>
      <c r="G93" t="s">
        <v>20</v>
      </c>
      <c r="H93" t="s">
        <v>21</v>
      </c>
      <c r="I93" s="1">
        <v>42978</v>
      </c>
      <c r="J93">
        <v>5.9</v>
      </c>
      <c r="K93">
        <v>6.5</v>
      </c>
      <c r="L93">
        <v>4.6500000000000004</v>
      </c>
      <c r="M93">
        <v>6.1</v>
      </c>
      <c r="N93">
        <v>452</v>
      </c>
      <c r="O93">
        <v>732000</v>
      </c>
    </row>
    <row r="94" spans="1:19" x14ac:dyDescent="0.2">
      <c r="A94" s="1">
        <v>42947</v>
      </c>
      <c r="B94" t="s">
        <v>19</v>
      </c>
      <c r="C94" s="1">
        <v>42944</v>
      </c>
      <c r="D94">
        <v>214.65</v>
      </c>
      <c r="E94">
        <v>204</v>
      </c>
      <c r="F94">
        <v>205</v>
      </c>
      <c r="G94" t="s">
        <v>23</v>
      </c>
      <c r="H94" t="s">
        <v>24</v>
      </c>
      <c r="I94" s="1">
        <v>42978</v>
      </c>
      <c r="J94">
        <v>2</v>
      </c>
      <c r="K94">
        <v>2</v>
      </c>
      <c r="L94">
        <v>2</v>
      </c>
      <c r="M94">
        <v>2</v>
      </c>
      <c r="N94">
        <v>6</v>
      </c>
      <c r="O94">
        <v>40000</v>
      </c>
      <c r="P94" s="2">
        <f>IFERROR(J94-J95,0)</f>
        <v>1.1000000000000001</v>
      </c>
      <c r="Q94" s="2">
        <f>IF(P94=0, 0, IFERROR(M94 - M95, 0))</f>
        <v>1.2</v>
      </c>
      <c r="R94" s="2">
        <f>IF(P94=0, 0, IFERROR(J94 - M95, 0))</f>
        <v>1.2</v>
      </c>
      <c r="S94" s="2">
        <f>IF(P94=0, 0, IFERROR(M94 - J95, 0))</f>
        <v>1.1000000000000001</v>
      </c>
    </row>
    <row r="95" spans="1:19" x14ac:dyDescent="0.2">
      <c r="A95" s="1">
        <v>42947</v>
      </c>
      <c r="B95" t="s">
        <v>22</v>
      </c>
      <c r="C95" s="1">
        <v>42948</v>
      </c>
      <c r="D95">
        <v>224.4</v>
      </c>
      <c r="E95">
        <v>204</v>
      </c>
      <c r="F95">
        <v>205</v>
      </c>
      <c r="G95" t="s">
        <v>23</v>
      </c>
      <c r="H95" t="s">
        <v>24</v>
      </c>
      <c r="I95" s="1">
        <v>42978</v>
      </c>
      <c r="J95">
        <v>0.9</v>
      </c>
      <c r="K95">
        <v>0.9</v>
      </c>
      <c r="L95">
        <v>0.75</v>
      </c>
      <c r="M95">
        <v>0.8</v>
      </c>
      <c r="N95">
        <v>11</v>
      </c>
      <c r="O95">
        <v>88000</v>
      </c>
    </row>
    <row r="96" spans="1:19" x14ac:dyDescent="0.2">
      <c r="A96" s="1">
        <v>42885</v>
      </c>
      <c r="B96" t="s">
        <v>19</v>
      </c>
      <c r="C96" s="1">
        <v>42884</v>
      </c>
      <c r="D96">
        <v>209.1</v>
      </c>
      <c r="E96">
        <v>220</v>
      </c>
      <c r="F96">
        <v>220</v>
      </c>
      <c r="G96" t="s">
        <v>20</v>
      </c>
      <c r="H96" t="s">
        <v>21</v>
      </c>
      <c r="I96" s="1">
        <v>42915</v>
      </c>
      <c r="J96">
        <v>1.8</v>
      </c>
      <c r="K96">
        <v>3.25</v>
      </c>
      <c r="L96">
        <v>1.8</v>
      </c>
      <c r="M96">
        <v>3</v>
      </c>
      <c r="N96">
        <v>152</v>
      </c>
      <c r="O96">
        <v>260000</v>
      </c>
      <c r="P96" s="2">
        <f>IFERROR(J96-J97,0)</f>
        <v>0.10000000000000009</v>
      </c>
      <c r="Q96" s="2">
        <f>IF(P96=0, 0, IFERROR(M96 - M97, 0))</f>
        <v>1.25</v>
      </c>
      <c r="R96" s="2">
        <f>IF(P96=0, 0, IFERROR(J96 - M97, 0))</f>
        <v>5.0000000000000044E-2</v>
      </c>
      <c r="S96" s="2">
        <f>IF(P96=0, 0, IFERROR(M96 - J97, 0))</f>
        <v>1.3</v>
      </c>
    </row>
    <row r="97" spans="1:19" x14ac:dyDescent="0.2">
      <c r="A97" s="1">
        <v>42885</v>
      </c>
      <c r="B97" t="s">
        <v>22</v>
      </c>
      <c r="C97" s="1">
        <v>42886</v>
      </c>
      <c r="D97">
        <v>207.95</v>
      </c>
      <c r="E97">
        <v>220</v>
      </c>
      <c r="F97">
        <v>220</v>
      </c>
      <c r="G97" t="s">
        <v>20</v>
      </c>
      <c r="H97" t="s">
        <v>21</v>
      </c>
      <c r="I97" s="1">
        <v>42915</v>
      </c>
      <c r="J97">
        <v>1.7</v>
      </c>
      <c r="K97">
        <v>2.2000000000000002</v>
      </c>
      <c r="L97">
        <v>1.65</v>
      </c>
      <c r="M97">
        <v>1.75</v>
      </c>
      <c r="N97">
        <v>123</v>
      </c>
      <c r="O97">
        <v>328000</v>
      </c>
    </row>
    <row r="98" spans="1:19" x14ac:dyDescent="0.2">
      <c r="A98" s="1">
        <v>42885</v>
      </c>
      <c r="B98" t="s">
        <v>19</v>
      </c>
      <c r="C98" s="1">
        <v>42884</v>
      </c>
      <c r="D98">
        <v>209.1</v>
      </c>
      <c r="E98">
        <v>199</v>
      </c>
      <c r="F98">
        <v>200</v>
      </c>
      <c r="G98" t="s">
        <v>23</v>
      </c>
      <c r="H98" t="s">
        <v>24</v>
      </c>
      <c r="I98" s="1">
        <v>42915</v>
      </c>
      <c r="J98">
        <v>3.35</v>
      </c>
      <c r="K98">
        <v>4.3499999999999996</v>
      </c>
      <c r="L98">
        <v>2.4</v>
      </c>
      <c r="M98">
        <v>2.8</v>
      </c>
      <c r="N98">
        <v>239</v>
      </c>
      <c r="O98">
        <v>480000</v>
      </c>
      <c r="P98" s="2">
        <f>IFERROR(J98-J99,0)</f>
        <v>1.35</v>
      </c>
      <c r="Q98" s="2">
        <f>IF(P98=0, 0, IFERROR(M98 - M99, 0))</f>
        <v>0.75</v>
      </c>
      <c r="R98" s="2">
        <f>IF(P98=0, 0, IFERROR(J98 - M99, 0))</f>
        <v>1.3000000000000003</v>
      </c>
      <c r="S98" s="2">
        <f>IF(P98=0, 0, IFERROR(M98 - J99, 0))</f>
        <v>0.79999999999999982</v>
      </c>
    </row>
    <row r="99" spans="1:19" x14ac:dyDescent="0.2">
      <c r="A99" s="1">
        <v>42885</v>
      </c>
      <c r="B99" t="s">
        <v>22</v>
      </c>
      <c r="C99" s="1">
        <v>42886</v>
      </c>
      <c r="D99">
        <v>207.95</v>
      </c>
      <c r="E99">
        <v>199</v>
      </c>
      <c r="F99">
        <v>200</v>
      </c>
      <c r="G99" t="s">
        <v>23</v>
      </c>
      <c r="H99" t="s">
        <v>24</v>
      </c>
      <c r="I99" s="1">
        <v>42915</v>
      </c>
      <c r="J99">
        <v>2</v>
      </c>
      <c r="K99">
        <v>2.4500000000000002</v>
      </c>
      <c r="L99">
        <v>1.9</v>
      </c>
      <c r="M99">
        <v>2.0499999999999998</v>
      </c>
      <c r="N99">
        <v>33</v>
      </c>
      <c r="O99">
        <v>400000</v>
      </c>
    </row>
    <row r="100" spans="1:19" x14ac:dyDescent="0.2">
      <c r="A100" s="1">
        <v>42674</v>
      </c>
      <c r="B100" t="s">
        <v>19</v>
      </c>
      <c r="C100" s="1">
        <v>42673</v>
      </c>
      <c r="D100">
        <v>175.05</v>
      </c>
      <c r="E100">
        <v>184</v>
      </c>
      <c r="F100">
        <v>185</v>
      </c>
      <c r="G100" t="s">
        <v>20</v>
      </c>
      <c r="H100" t="s">
        <v>21</v>
      </c>
      <c r="I100" s="1">
        <v>42698</v>
      </c>
      <c r="J100" t="s">
        <v>25</v>
      </c>
      <c r="K100" t="s">
        <v>25</v>
      </c>
      <c r="L100" t="s">
        <v>25</v>
      </c>
      <c r="M100">
        <v>1.5</v>
      </c>
      <c r="N100" t="s">
        <v>25</v>
      </c>
      <c r="O100">
        <v>100000</v>
      </c>
      <c r="P100" s="2">
        <f t="shared" ref="P100" si="0">IFERROR(J100-J102,0)</f>
        <v>0</v>
      </c>
      <c r="Q100" s="2">
        <f t="shared" ref="Q100" si="1">IF(P100=0, 0, IFERROR(M100 - M102, 0))</f>
        <v>0</v>
      </c>
      <c r="R100" s="2">
        <f t="shared" ref="R100" si="2">IF(P100=0, 0, IFERROR(J100 - M102, 0))</f>
        <v>0</v>
      </c>
      <c r="S100" s="2">
        <f t="shared" ref="S100" si="3">IF(P100=0, 0, IFERROR(M100 - J102, 0))</f>
        <v>0</v>
      </c>
    </row>
    <row r="101" spans="1:19" x14ac:dyDescent="0.2">
      <c r="A101" s="1">
        <v>42674</v>
      </c>
      <c r="B101" t="s">
        <v>22</v>
      </c>
      <c r="C101" s="1">
        <v>42675</v>
      </c>
      <c r="D101">
        <v>176.9</v>
      </c>
      <c r="E101">
        <v>184</v>
      </c>
      <c r="F101">
        <v>185</v>
      </c>
      <c r="G101" t="s">
        <v>20</v>
      </c>
      <c r="H101" t="s">
        <v>21</v>
      </c>
      <c r="I101" s="1">
        <v>42698</v>
      </c>
      <c r="J101">
        <v>1</v>
      </c>
      <c r="K101">
        <v>2.15</v>
      </c>
      <c r="L101">
        <v>1</v>
      </c>
      <c r="M101">
        <v>1.55</v>
      </c>
      <c r="N101">
        <v>47</v>
      </c>
      <c r="O101">
        <v>160000</v>
      </c>
    </row>
    <row r="102" spans="1:19" x14ac:dyDescent="0.2">
      <c r="A102" s="1">
        <v>42674</v>
      </c>
      <c r="B102" t="s">
        <v>19</v>
      </c>
      <c r="C102" s="1">
        <v>42673</v>
      </c>
      <c r="D102">
        <v>175.05</v>
      </c>
      <c r="E102">
        <v>166</v>
      </c>
      <c r="F102">
        <v>165</v>
      </c>
      <c r="G102" t="s">
        <v>23</v>
      </c>
      <c r="H102" t="s">
        <v>24</v>
      </c>
      <c r="I102" s="1">
        <v>42698</v>
      </c>
      <c r="J102" t="s">
        <v>25</v>
      </c>
      <c r="K102" t="s">
        <v>25</v>
      </c>
      <c r="L102" t="s">
        <v>25</v>
      </c>
      <c r="M102">
        <v>0.95</v>
      </c>
      <c r="N102" t="s">
        <v>25</v>
      </c>
      <c r="O102">
        <v>16000</v>
      </c>
      <c r="P102" s="2">
        <f t="shared" ref="P102" si="4">IFERROR(J102-J104,0)</f>
        <v>0</v>
      </c>
      <c r="Q102" s="2">
        <f t="shared" ref="Q102" si="5">IF(P102=0, 0, IFERROR(M102 - M104, 0))</f>
        <v>0</v>
      </c>
      <c r="R102" s="2">
        <f t="shared" ref="R102" si="6">IF(P102=0, 0, IFERROR(J102 - M104, 0))</f>
        <v>0</v>
      </c>
      <c r="S102" s="2">
        <f t="shared" ref="S102" si="7">IF(P102=0, 0, IFERROR(M102 - J104, 0))</f>
        <v>0</v>
      </c>
    </row>
    <row r="103" spans="1:19" x14ac:dyDescent="0.2">
      <c r="A103" s="1">
        <v>42674</v>
      </c>
      <c r="B103" t="s">
        <v>22</v>
      </c>
      <c r="C103" s="1">
        <v>42675</v>
      </c>
      <c r="D103">
        <v>176.9</v>
      </c>
      <c r="E103">
        <v>166</v>
      </c>
      <c r="F103">
        <v>165</v>
      </c>
      <c r="G103" t="s">
        <v>23</v>
      </c>
      <c r="H103" t="s">
        <v>24</v>
      </c>
      <c r="I103" s="1">
        <v>42698</v>
      </c>
      <c r="J103" t="s">
        <v>25</v>
      </c>
      <c r="K103" t="s">
        <v>25</v>
      </c>
      <c r="L103" t="s">
        <v>25</v>
      </c>
      <c r="M103">
        <v>0.95</v>
      </c>
      <c r="N103" t="s">
        <v>25</v>
      </c>
      <c r="O103">
        <v>16000</v>
      </c>
    </row>
    <row r="104" spans="1:19" x14ac:dyDescent="0.2">
      <c r="A104" s="1">
        <v>42580</v>
      </c>
      <c r="B104" t="s">
        <v>19</v>
      </c>
      <c r="C104" s="1">
        <v>42579</v>
      </c>
      <c r="D104">
        <v>176.2</v>
      </c>
      <c r="E104">
        <v>185</v>
      </c>
      <c r="F104">
        <v>185</v>
      </c>
      <c r="G104" t="s">
        <v>20</v>
      </c>
      <c r="H104" t="s">
        <v>21</v>
      </c>
      <c r="I104" s="1">
        <v>42607</v>
      </c>
      <c r="J104">
        <v>2.1</v>
      </c>
      <c r="K104">
        <v>2.75</v>
      </c>
      <c r="L104">
        <v>2</v>
      </c>
      <c r="M104">
        <v>2.5</v>
      </c>
      <c r="N104">
        <v>16</v>
      </c>
      <c r="O104">
        <v>60000</v>
      </c>
      <c r="P104" s="2">
        <f t="shared" ref="P104" si="8">IFERROR(J104-J106,0)</f>
        <v>0</v>
      </c>
      <c r="Q104" s="2">
        <f t="shared" ref="Q104" si="9">IF(P104=0, 0, IFERROR(M104 - M106, 0))</f>
        <v>0</v>
      </c>
      <c r="R104" s="2">
        <f t="shared" ref="R104" si="10">IF(P104=0, 0, IFERROR(J104 - M106, 0))</f>
        <v>0</v>
      </c>
      <c r="S104" s="2">
        <f t="shared" ref="S104" si="11">IF(P104=0, 0, IFERROR(M104 - J106, 0))</f>
        <v>0</v>
      </c>
    </row>
    <row r="105" spans="1:19" x14ac:dyDescent="0.2">
      <c r="A105" s="1">
        <v>42580</v>
      </c>
      <c r="B105" t="s">
        <v>22</v>
      </c>
      <c r="C105" s="1">
        <v>42583</v>
      </c>
      <c r="D105">
        <v>177.2</v>
      </c>
      <c r="E105">
        <v>185</v>
      </c>
      <c r="F105">
        <v>185</v>
      </c>
      <c r="G105" t="s">
        <v>20</v>
      </c>
      <c r="H105" t="s">
        <v>21</v>
      </c>
      <c r="I105" s="1">
        <v>42607</v>
      </c>
      <c r="J105">
        <v>2.75</v>
      </c>
      <c r="K105">
        <v>2.95</v>
      </c>
      <c r="L105">
        <v>2.15</v>
      </c>
      <c r="M105">
        <v>2.25</v>
      </c>
      <c r="N105">
        <v>37</v>
      </c>
      <c r="O105">
        <v>116000</v>
      </c>
    </row>
    <row r="106" spans="1:19" x14ac:dyDescent="0.2">
      <c r="A106" s="1">
        <v>42580</v>
      </c>
      <c r="B106" t="s">
        <v>19</v>
      </c>
      <c r="C106" s="1">
        <v>42579</v>
      </c>
      <c r="D106">
        <v>176.2</v>
      </c>
      <c r="E106">
        <v>167</v>
      </c>
      <c r="F106">
        <v>167.5</v>
      </c>
      <c r="G106" t="s">
        <v>23</v>
      </c>
      <c r="H106" t="s">
        <v>24</v>
      </c>
      <c r="I106" s="1">
        <v>42607</v>
      </c>
      <c r="J106" t="s">
        <v>25</v>
      </c>
      <c r="K106" t="s">
        <v>25</v>
      </c>
      <c r="L106" t="s">
        <v>25</v>
      </c>
      <c r="M106">
        <v>2.95</v>
      </c>
      <c r="N106" t="s">
        <v>25</v>
      </c>
      <c r="O106">
        <v>16000</v>
      </c>
      <c r="P106" s="2">
        <f t="shared" ref="P106" si="12">IFERROR(J106-J108,0)</f>
        <v>0</v>
      </c>
      <c r="Q106" s="2">
        <f t="shared" ref="Q106" si="13">IF(P106=0, 0, IFERROR(M106 - M108, 0))</f>
        <v>0</v>
      </c>
      <c r="R106" s="2">
        <f t="shared" ref="R106" si="14">IF(P106=0, 0, IFERROR(J106 - M108, 0))</f>
        <v>0</v>
      </c>
      <c r="S106" s="2">
        <f t="shared" ref="S106" si="15">IF(P106=0, 0, IFERROR(M106 - J108, 0))</f>
        <v>0</v>
      </c>
    </row>
    <row r="107" spans="1:19" x14ac:dyDescent="0.2">
      <c r="A107" s="1">
        <v>42580</v>
      </c>
      <c r="B107" t="s">
        <v>22</v>
      </c>
      <c r="C107" s="1">
        <v>42583</v>
      </c>
      <c r="D107">
        <v>177.2</v>
      </c>
      <c r="E107">
        <v>167</v>
      </c>
      <c r="F107">
        <v>167.5</v>
      </c>
      <c r="G107" t="s">
        <v>23</v>
      </c>
      <c r="H107" t="s">
        <v>24</v>
      </c>
      <c r="I107" s="1">
        <v>42607</v>
      </c>
      <c r="J107">
        <v>1.1499999999999999</v>
      </c>
      <c r="K107">
        <v>1.1499999999999999</v>
      </c>
      <c r="L107">
        <v>1.1000000000000001</v>
      </c>
      <c r="M107">
        <v>1.1000000000000001</v>
      </c>
      <c r="N107">
        <v>2</v>
      </c>
      <c r="O107">
        <v>12000</v>
      </c>
    </row>
    <row r="108" spans="1:19" x14ac:dyDescent="0.2">
      <c r="A108" s="1">
        <v>42520</v>
      </c>
      <c r="B108" t="s">
        <v>19</v>
      </c>
      <c r="C108" s="1">
        <v>42517</v>
      </c>
      <c r="D108">
        <v>150.85</v>
      </c>
      <c r="E108">
        <v>158</v>
      </c>
      <c r="F108">
        <v>160</v>
      </c>
      <c r="G108" t="s">
        <v>20</v>
      </c>
      <c r="H108" t="s">
        <v>21</v>
      </c>
      <c r="I108" s="1">
        <v>42551</v>
      </c>
      <c r="J108">
        <v>1.9</v>
      </c>
      <c r="K108">
        <v>2</v>
      </c>
      <c r="L108">
        <v>0.9</v>
      </c>
      <c r="M108">
        <v>1.4</v>
      </c>
      <c r="N108">
        <v>130</v>
      </c>
      <c r="O108">
        <v>368000</v>
      </c>
      <c r="P108" s="2">
        <f t="shared" ref="P108" si="16">IFERROR(J108-J110,0)</f>
        <v>0.99999999999999989</v>
      </c>
      <c r="Q108" s="2">
        <f t="shared" ref="Q108" si="17">IF(P108=0, 0, IFERROR(M108 - M110, 0))</f>
        <v>0.19999999999999996</v>
      </c>
      <c r="R108" s="2">
        <f t="shared" ref="R108" si="18">IF(P108=0, 0, IFERROR(J108 - M110, 0))</f>
        <v>0.7</v>
      </c>
      <c r="S108" s="2">
        <f t="shared" ref="S108" si="19">IF(P108=0, 0, IFERROR(M108 - J110, 0))</f>
        <v>0.49999999999999989</v>
      </c>
    </row>
    <row r="109" spans="1:19" x14ac:dyDescent="0.2">
      <c r="A109" s="1">
        <v>42520</v>
      </c>
      <c r="B109" t="s">
        <v>22</v>
      </c>
      <c r="C109" s="1">
        <v>42521</v>
      </c>
      <c r="D109">
        <v>150</v>
      </c>
      <c r="E109">
        <v>158</v>
      </c>
      <c r="F109">
        <v>160</v>
      </c>
      <c r="G109" t="s">
        <v>20</v>
      </c>
      <c r="H109" t="s">
        <v>21</v>
      </c>
      <c r="I109" s="1">
        <v>42551</v>
      </c>
      <c r="J109">
        <v>1.25</v>
      </c>
      <c r="K109">
        <v>1.3</v>
      </c>
      <c r="L109">
        <v>1.05</v>
      </c>
      <c r="M109">
        <v>1.1000000000000001</v>
      </c>
      <c r="N109">
        <v>17</v>
      </c>
      <c r="O109">
        <v>372000</v>
      </c>
    </row>
    <row r="110" spans="1:19" x14ac:dyDescent="0.2">
      <c r="A110" s="1">
        <v>42520</v>
      </c>
      <c r="B110" t="s">
        <v>19</v>
      </c>
      <c r="C110" s="1">
        <v>42517</v>
      </c>
      <c r="D110">
        <v>150.85</v>
      </c>
      <c r="E110">
        <v>143</v>
      </c>
      <c r="F110">
        <v>142.5</v>
      </c>
      <c r="G110" t="s">
        <v>23</v>
      </c>
      <c r="H110" t="s">
        <v>24</v>
      </c>
      <c r="I110" s="1">
        <v>42551</v>
      </c>
      <c r="J110">
        <v>0.9</v>
      </c>
      <c r="K110">
        <v>1.2</v>
      </c>
      <c r="L110">
        <v>0.9</v>
      </c>
      <c r="M110">
        <v>1.2</v>
      </c>
      <c r="N110">
        <v>10</v>
      </c>
      <c r="O110">
        <v>56000</v>
      </c>
      <c r="P110" s="2">
        <f t="shared" ref="P110" si="20">IFERROR(J110-J112,0)</f>
        <v>-0.85</v>
      </c>
      <c r="Q110" s="2">
        <f t="shared" ref="Q110" si="21">IF(P110=0, 0, IFERROR(M110 - M112, 0))</f>
        <v>-5.0000000000000044E-2</v>
      </c>
      <c r="R110" s="2">
        <f t="shared" ref="R110" si="22">IF(P110=0, 0, IFERROR(J110 - M112, 0))</f>
        <v>-0.35</v>
      </c>
      <c r="S110" s="2">
        <f t="shared" ref="S110" si="23">IF(P110=0, 0, IFERROR(M110 - J112, 0))</f>
        <v>-0.55000000000000004</v>
      </c>
    </row>
    <row r="111" spans="1:19" x14ac:dyDescent="0.2">
      <c r="A111" s="1">
        <v>42520</v>
      </c>
      <c r="B111" t="s">
        <v>22</v>
      </c>
      <c r="C111" s="1">
        <v>42521</v>
      </c>
      <c r="D111">
        <v>150</v>
      </c>
      <c r="E111">
        <v>143</v>
      </c>
      <c r="F111">
        <v>142.5</v>
      </c>
      <c r="G111" t="s">
        <v>23</v>
      </c>
      <c r="H111" t="s">
        <v>24</v>
      </c>
      <c r="I111" s="1">
        <v>42551</v>
      </c>
      <c r="J111" t="s">
        <v>25</v>
      </c>
      <c r="K111" t="s">
        <v>25</v>
      </c>
      <c r="L111" t="s">
        <v>25</v>
      </c>
      <c r="M111">
        <v>1</v>
      </c>
      <c r="N111" t="s">
        <v>25</v>
      </c>
      <c r="O111">
        <v>64000</v>
      </c>
    </row>
    <row r="112" spans="1:19" x14ac:dyDescent="0.2">
      <c r="A112" s="1">
        <v>42307</v>
      </c>
      <c r="B112" t="s">
        <v>19</v>
      </c>
      <c r="C112" s="1">
        <v>42306</v>
      </c>
      <c r="D112">
        <v>128.15</v>
      </c>
      <c r="E112">
        <v>135</v>
      </c>
      <c r="F112">
        <v>135</v>
      </c>
      <c r="G112" t="s">
        <v>20</v>
      </c>
      <c r="H112" t="s">
        <v>21</v>
      </c>
      <c r="I112" s="1">
        <v>42334</v>
      </c>
      <c r="J112">
        <v>1.75</v>
      </c>
      <c r="K112">
        <v>1.85</v>
      </c>
      <c r="L112">
        <v>1.05</v>
      </c>
      <c r="M112">
        <v>1.25</v>
      </c>
      <c r="N112">
        <v>51</v>
      </c>
      <c r="O112">
        <v>244000</v>
      </c>
      <c r="P112" s="2">
        <f t="shared" ref="P112" si="24">IFERROR(J112-J114,0)</f>
        <v>1.65</v>
      </c>
      <c r="Q112" s="2">
        <f t="shared" ref="Q112" si="25">IF(P112=0, 0, IFERROR(M112 - M114, 0))</f>
        <v>0.30000000000000004</v>
      </c>
      <c r="R112" s="2">
        <f t="shared" ref="R112" si="26">IF(P112=0, 0, IFERROR(J112 - M114, 0))</f>
        <v>0.8</v>
      </c>
      <c r="S112" s="2">
        <f t="shared" ref="S112" si="27">IF(P112=0, 0, IFERROR(M112 - J114, 0))</f>
        <v>1.1499999999999999</v>
      </c>
    </row>
    <row r="113" spans="1:19" x14ac:dyDescent="0.2">
      <c r="A113" s="1">
        <v>42307</v>
      </c>
      <c r="B113" t="s">
        <v>22</v>
      </c>
      <c r="C113" s="1">
        <v>42310</v>
      </c>
      <c r="D113">
        <v>128.94999999999999</v>
      </c>
      <c r="E113">
        <v>135</v>
      </c>
      <c r="F113">
        <v>135</v>
      </c>
      <c r="G113" t="s">
        <v>20</v>
      </c>
      <c r="H113" t="s">
        <v>21</v>
      </c>
      <c r="I113" s="1">
        <v>42334</v>
      </c>
      <c r="J113">
        <v>1.7</v>
      </c>
      <c r="K113">
        <v>1.75</v>
      </c>
      <c r="L113">
        <v>1.25</v>
      </c>
      <c r="M113">
        <v>1.7</v>
      </c>
      <c r="N113">
        <v>64</v>
      </c>
      <c r="O113">
        <v>500000</v>
      </c>
    </row>
    <row r="114" spans="1:19" x14ac:dyDescent="0.2">
      <c r="A114" s="1">
        <v>42307</v>
      </c>
      <c r="B114" t="s">
        <v>19</v>
      </c>
      <c r="C114" s="1">
        <v>42306</v>
      </c>
      <c r="D114">
        <v>128.15</v>
      </c>
      <c r="E114">
        <v>122</v>
      </c>
      <c r="F114">
        <v>122.5</v>
      </c>
      <c r="G114" t="s">
        <v>23</v>
      </c>
      <c r="H114" t="s">
        <v>24</v>
      </c>
      <c r="I114" s="1">
        <v>42334</v>
      </c>
      <c r="J114">
        <v>0.1</v>
      </c>
      <c r="K114">
        <v>1.55</v>
      </c>
      <c r="L114">
        <v>0.1</v>
      </c>
      <c r="M114">
        <v>0.95</v>
      </c>
      <c r="N114">
        <v>38</v>
      </c>
      <c r="O114">
        <v>104000</v>
      </c>
      <c r="P114" s="2">
        <f t="shared" ref="P114" si="28">IFERROR(J114-J116,0)</f>
        <v>-0.8</v>
      </c>
      <c r="Q114" s="2">
        <f t="shared" ref="Q114" si="29">IF(P114=0, 0, IFERROR(M114 - M116, 0))</f>
        <v>0</v>
      </c>
      <c r="R114" s="2">
        <f t="shared" ref="R114" si="30">IF(P114=0, 0, IFERROR(J114 - M116, 0))</f>
        <v>-0.85</v>
      </c>
      <c r="S114" s="2">
        <f t="shared" ref="S114" si="31">IF(P114=0, 0, IFERROR(M114 - J116, 0))</f>
        <v>4.9999999999999933E-2</v>
      </c>
    </row>
    <row r="115" spans="1:19" x14ac:dyDescent="0.2">
      <c r="A115" s="1">
        <v>42307</v>
      </c>
      <c r="B115" t="s">
        <v>22</v>
      </c>
      <c r="C115" s="1">
        <v>42310</v>
      </c>
      <c r="D115">
        <v>128.94999999999999</v>
      </c>
      <c r="E115">
        <v>122</v>
      </c>
      <c r="F115">
        <v>122.5</v>
      </c>
      <c r="G115" t="s">
        <v>23</v>
      </c>
      <c r="H115" t="s">
        <v>24</v>
      </c>
      <c r="I115" s="1">
        <v>42334</v>
      </c>
      <c r="J115">
        <v>1.1499999999999999</v>
      </c>
      <c r="K115">
        <v>1.5</v>
      </c>
      <c r="L115">
        <v>1.1000000000000001</v>
      </c>
      <c r="M115">
        <v>1.1499999999999999</v>
      </c>
      <c r="N115">
        <v>13</v>
      </c>
      <c r="O115">
        <v>72000</v>
      </c>
    </row>
    <row r="116" spans="1:19" x14ac:dyDescent="0.2">
      <c r="A116" s="1">
        <v>42216</v>
      </c>
      <c r="B116" t="s">
        <v>19</v>
      </c>
      <c r="C116" s="1">
        <v>42215</v>
      </c>
      <c r="D116">
        <v>142.4</v>
      </c>
      <c r="E116">
        <v>150</v>
      </c>
      <c r="F116">
        <v>150</v>
      </c>
      <c r="G116" t="s">
        <v>20</v>
      </c>
      <c r="H116" t="s">
        <v>21</v>
      </c>
      <c r="I116" s="1">
        <v>42243</v>
      </c>
      <c r="J116">
        <v>0.9</v>
      </c>
      <c r="K116">
        <v>1</v>
      </c>
      <c r="L116">
        <v>0.75</v>
      </c>
      <c r="M116">
        <v>0.95</v>
      </c>
      <c r="N116">
        <v>35</v>
      </c>
      <c r="O116">
        <v>92000</v>
      </c>
      <c r="P116" s="2">
        <f t="shared" ref="P116" si="32">IFERROR(J116-J118,0)</f>
        <v>-0.4</v>
      </c>
      <c r="Q116" s="2">
        <f t="shared" ref="Q116" si="33">IF(P116=0, 0, IFERROR(M116 - M118, 0))</f>
        <v>-0.10000000000000009</v>
      </c>
      <c r="R116" s="2">
        <f t="shared" ref="R116" si="34">IF(P116=0, 0, IFERROR(J116 - M118, 0))</f>
        <v>-0.15000000000000002</v>
      </c>
      <c r="S116" s="2">
        <f t="shared" ref="S116" si="35">IF(P116=0, 0, IFERROR(M116 - J118, 0))</f>
        <v>-0.35000000000000009</v>
      </c>
    </row>
    <row r="117" spans="1:19" x14ac:dyDescent="0.2">
      <c r="A117" s="1">
        <v>42216</v>
      </c>
      <c r="B117" t="s">
        <v>22</v>
      </c>
      <c r="C117" s="1">
        <v>42219</v>
      </c>
      <c r="D117">
        <v>140.6</v>
      </c>
      <c r="E117">
        <v>150</v>
      </c>
      <c r="F117">
        <v>150</v>
      </c>
      <c r="G117" t="s">
        <v>20</v>
      </c>
      <c r="H117" t="s">
        <v>21</v>
      </c>
      <c r="I117" s="1">
        <v>42243</v>
      </c>
      <c r="J117">
        <v>0.8</v>
      </c>
      <c r="K117">
        <v>0.9</v>
      </c>
      <c r="L117">
        <v>0.65</v>
      </c>
      <c r="M117">
        <v>0.65</v>
      </c>
      <c r="N117">
        <v>5</v>
      </c>
      <c r="O117">
        <v>106000</v>
      </c>
    </row>
    <row r="118" spans="1:19" x14ac:dyDescent="0.2">
      <c r="A118" s="1">
        <v>42216</v>
      </c>
      <c r="B118" t="s">
        <v>19</v>
      </c>
      <c r="C118" s="1">
        <v>42215</v>
      </c>
      <c r="D118">
        <v>142.4</v>
      </c>
      <c r="E118">
        <v>135</v>
      </c>
      <c r="F118">
        <v>135</v>
      </c>
      <c r="G118" t="s">
        <v>23</v>
      </c>
      <c r="H118" t="s">
        <v>24</v>
      </c>
      <c r="I118" s="1">
        <v>42243</v>
      </c>
      <c r="J118">
        <v>1.3</v>
      </c>
      <c r="K118">
        <v>1.3</v>
      </c>
      <c r="L118">
        <v>1.05</v>
      </c>
      <c r="M118">
        <v>1.05</v>
      </c>
      <c r="N118">
        <v>5</v>
      </c>
      <c r="O118">
        <v>24000</v>
      </c>
      <c r="P118" s="2">
        <f t="shared" ref="P118" si="36">IFERROR(J118-J120,0)</f>
        <v>-0.99999999999999978</v>
      </c>
      <c r="Q118" s="2">
        <f t="shared" ref="Q118" si="37">IF(P118=0, 0, IFERROR(M118 - M120, 0))</f>
        <v>-0.59999999999999987</v>
      </c>
      <c r="R118" s="2">
        <f t="shared" ref="R118" si="38">IF(P118=0, 0, IFERROR(J118 - M120, 0))</f>
        <v>-0.34999999999999987</v>
      </c>
      <c r="S118" s="2">
        <f t="shared" ref="S118" si="39">IF(P118=0, 0, IFERROR(M118 - J120, 0))</f>
        <v>-1.2499999999999998</v>
      </c>
    </row>
    <row r="119" spans="1:19" x14ac:dyDescent="0.2">
      <c r="A119" s="1">
        <v>42216</v>
      </c>
      <c r="B119" t="s">
        <v>22</v>
      </c>
      <c r="C119" s="1">
        <v>42219</v>
      </c>
      <c r="D119">
        <v>140.6</v>
      </c>
      <c r="E119">
        <v>135</v>
      </c>
      <c r="F119">
        <v>135</v>
      </c>
      <c r="G119" t="s">
        <v>23</v>
      </c>
      <c r="H119" t="s">
        <v>24</v>
      </c>
      <c r="I119" s="1">
        <v>42243</v>
      </c>
      <c r="J119">
        <v>0.7</v>
      </c>
      <c r="K119">
        <v>1</v>
      </c>
      <c r="L119">
        <v>0.7</v>
      </c>
      <c r="M119">
        <v>0.85</v>
      </c>
      <c r="N119">
        <v>4</v>
      </c>
      <c r="O119">
        <v>28000</v>
      </c>
    </row>
    <row r="120" spans="1:19" x14ac:dyDescent="0.2">
      <c r="A120" s="1">
        <v>42153</v>
      </c>
      <c r="B120" t="s">
        <v>19</v>
      </c>
      <c r="C120" s="1">
        <v>42152</v>
      </c>
      <c r="D120">
        <v>143.19999999999999</v>
      </c>
      <c r="E120">
        <v>150</v>
      </c>
      <c r="F120">
        <v>150</v>
      </c>
      <c r="G120" t="s">
        <v>20</v>
      </c>
      <c r="H120" t="s">
        <v>21</v>
      </c>
      <c r="I120" s="1">
        <v>42180</v>
      </c>
      <c r="J120">
        <v>2.2999999999999998</v>
      </c>
      <c r="K120">
        <v>2.35</v>
      </c>
      <c r="L120">
        <v>1.25</v>
      </c>
      <c r="M120">
        <v>1.65</v>
      </c>
      <c r="N120">
        <v>126</v>
      </c>
      <c r="O120">
        <v>342000</v>
      </c>
      <c r="P120" s="2">
        <f t="shared" ref="P120" si="40">IFERROR(J120-J122,0)</f>
        <v>0.74999999999999978</v>
      </c>
      <c r="Q120" s="2">
        <f t="shared" ref="Q120" si="41">IF(P120=0, 0, IFERROR(M120 - M122, 0))</f>
        <v>0.5</v>
      </c>
      <c r="R120" s="2">
        <f t="shared" ref="R120" si="42">IF(P120=0, 0, IFERROR(J120 - M122, 0))</f>
        <v>1.1499999999999999</v>
      </c>
      <c r="S120" s="2">
        <f t="shared" ref="S120" si="43">IF(P120=0, 0, IFERROR(M120 - J122, 0))</f>
        <v>9.9999999999999867E-2</v>
      </c>
    </row>
    <row r="121" spans="1:19" x14ac:dyDescent="0.2">
      <c r="A121" s="1">
        <v>42153</v>
      </c>
      <c r="B121" t="s">
        <v>22</v>
      </c>
      <c r="C121" s="1">
        <v>42156</v>
      </c>
      <c r="D121">
        <v>143.1</v>
      </c>
      <c r="E121">
        <v>150</v>
      </c>
      <c r="F121">
        <v>150</v>
      </c>
      <c r="G121" t="s">
        <v>20</v>
      </c>
      <c r="H121" t="s">
        <v>21</v>
      </c>
      <c r="I121" s="1">
        <v>42180</v>
      </c>
      <c r="J121">
        <v>2.5499999999999998</v>
      </c>
      <c r="K121">
        <v>2.5499999999999998</v>
      </c>
      <c r="L121">
        <v>1.35</v>
      </c>
      <c r="M121">
        <v>1.5</v>
      </c>
      <c r="N121">
        <v>170</v>
      </c>
      <c r="O121">
        <v>358000</v>
      </c>
    </row>
    <row r="122" spans="1:19" x14ac:dyDescent="0.2">
      <c r="A122" s="1">
        <v>42153</v>
      </c>
      <c r="B122" t="s">
        <v>19</v>
      </c>
      <c r="C122" s="1">
        <v>42152</v>
      </c>
      <c r="D122">
        <v>143.19999999999999</v>
      </c>
      <c r="E122">
        <v>136</v>
      </c>
      <c r="F122">
        <v>135</v>
      </c>
      <c r="G122" t="s">
        <v>23</v>
      </c>
      <c r="H122" t="s">
        <v>24</v>
      </c>
      <c r="I122" s="1">
        <v>42180</v>
      </c>
      <c r="J122">
        <v>1.55</v>
      </c>
      <c r="K122">
        <v>1.55</v>
      </c>
      <c r="L122">
        <v>1.1499999999999999</v>
      </c>
      <c r="M122">
        <v>1.1499999999999999</v>
      </c>
      <c r="N122">
        <v>5</v>
      </c>
      <c r="O122">
        <v>82000</v>
      </c>
      <c r="P122" s="2">
        <f t="shared" ref="P122" si="44">IFERROR(J122-J124,0)</f>
        <v>1.55</v>
      </c>
      <c r="Q122" s="2">
        <f t="shared" ref="Q122" si="45">IF(P122=0, 0, IFERROR(M122 - M124, 0))</f>
        <v>1.1499999999999999</v>
      </c>
      <c r="R122" s="2">
        <f t="shared" ref="R122" si="46">IF(P122=0, 0, IFERROR(J122 - M124, 0))</f>
        <v>1.55</v>
      </c>
      <c r="S122" s="2">
        <f t="shared" ref="S122" si="47">IF(P122=0, 0, IFERROR(M122 - J124, 0))</f>
        <v>1.1499999999999999</v>
      </c>
    </row>
    <row r="123" spans="1:19" x14ac:dyDescent="0.2">
      <c r="A123" s="1">
        <v>42153</v>
      </c>
      <c r="B123" t="s">
        <v>22</v>
      </c>
      <c r="C123" s="1">
        <v>42156</v>
      </c>
      <c r="D123">
        <v>143.1</v>
      </c>
      <c r="E123">
        <v>136</v>
      </c>
      <c r="F123">
        <v>135</v>
      </c>
      <c r="G123" t="s">
        <v>23</v>
      </c>
      <c r="H123" t="s">
        <v>24</v>
      </c>
      <c r="I123" s="1">
        <v>42180</v>
      </c>
      <c r="J123">
        <v>0.7</v>
      </c>
      <c r="K123">
        <v>0.7</v>
      </c>
      <c r="L123">
        <v>0.5</v>
      </c>
      <c r="M123">
        <v>0.6</v>
      </c>
      <c r="N123">
        <v>4</v>
      </c>
      <c r="O123">
        <v>80000</v>
      </c>
    </row>
    <row r="124" spans="1:19" x14ac:dyDescent="0.2">
      <c r="O124" t="s">
        <v>26</v>
      </c>
      <c r="P124">
        <f>SUM(P2:P123)</f>
        <v>6.7000000000000011</v>
      </c>
      <c r="Q124">
        <f>SUM(Q2:Q123)</f>
        <v>10.15</v>
      </c>
      <c r="R124">
        <f>SUM(R2:R123)</f>
        <v>16.549999999999997</v>
      </c>
      <c r="S124">
        <f>SUM(S2:S123)</f>
        <v>0.30000000000000071</v>
      </c>
    </row>
    <row r="125" spans="1:19" x14ac:dyDescent="0.2">
      <c r="P125">
        <f>P124*1800</f>
        <v>12060.000000000002</v>
      </c>
      <c r="Q125">
        <f t="shared" ref="Q125:S125" si="48">Q124*1800</f>
        <v>18270</v>
      </c>
      <c r="R125">
        <f t="shared" si="48"/>
        <v>29789.999999999996</v>
      </c>
      <c r="S125">
        <f t="shared" si="48"/>
        <v>540.00000000000125</v>
      </c>
    </row>
  </sheetData>
  <autoFilter ref="A1:S125" xr:uid="{034F0AAD-C48F-8B45-8F3C-FB876B8AF59C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4A1D-188A-3B40-BC05-240DFA775CC2}">
  <dimension ref="A1:S163"/>
  <sheetViews>
    <sheetView workbookViewId="0">
      <selection activeCell="R1" sqref="R1:T1048576"/>
    </sheetView>
  </sheetViews>
  <sheetFormatPr baseColWidth="10" defaultColWidth="10.6640625" defaultRowHeight="16" x14ac:dyDescent="0.2"/>
  <cols>
    <col min="2" max="14" width="10.6640625" customWidth="1"/>
    <col min="15" max="15" width="12.6640625" customWidth="1"/>
    <col min="16" max="17" width="10.6640625" customWidth="1"/>
    <col min="19" max="19" width="10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">
        <v>42136</v>
      </c>
      <c r="B2" t="s">
        <v>19</v>
      </c>
      <c r="C2" s="1">
        <v>42135</v>
      </c>
      <c r="D2">
        <v>377.1</v>
      </c>
      <c r="E2">
        <v>395.96</v>
      </c>
      <c r="F2">
        <v>400</v>
      </c>
      <c r="G2" t="s">
        <v>20</v>
      </c>
      <c r="H2" t="s">
        <v>21</v>
      </c>
      <c r="I2" s="1">
        <v>42152</v>
      </c>
      <c r="J2">
        <v>4.8499999999999996</v>
      </c>
      <c r="K2">
        <v>6.3</v>
      </c>
      <c r="L2">
        <v>4</v>
      </c>
      <c r="M2">
        <v>5</v>
      </c>
      <c r="N2">
        <v>2180</v>
      </c>
      <c r="O2">
        <v>746500</v>
      </c>
      <c r="P2" s="2">
        <f>IFERROR(J2-J3,0)</f>
        <v>0.5</v>
      </c>
      <c r="Q2" s="2">
        <f>IF(P2=0, 0, IFERROR(M2 - M3, 0))</f>
        <v>-0.25</v>
      </c>
      <c r="R2" s="2">
        <f>IF(P2=0, 0, IFERROR(J2 - M3, 0))</f>
        <v>-0.40000000000000036</v>
      </c>
      <c r="S2" s="2">
        <f>IF(P2=0, 0, IFERROR(M2 - J3, 0))</f>
        <v>0.65000000000000036</v>
      </c>
    </row>
    <row r="3" spans="1:19" x14ac:dyDescent="0.2">
      <c r="A3" s="1">
        <v>42136</v>
      </c>
      <c r="B3" t="s">
        <v>22</v>
      </c>
      <c r="C3" s="1">
        <v>42137</v>
      </c>
      <c r="D3">
        <v>359.5</v>
      </c>
      <c r="E3">
        <v>377.48</v>
      </c>
      <c r="F3">
        <v>380</v>
      </c>
      <c r="G3" t="s">
        <v>20</v>
      </c>
      <c r="H3" t="s">
        <v>21</v>
      </c>
      <c r="I3" s="1">
        <v>42152</v>
      </c>
      <c r="J3">
        <v>4.3499999999999996</v>
      </c>
      <c r="K3">
        <v>5.75</v>
      </c>
      <c r="L3">
        <v>3.8</v>
      </c>
      <c r="M3">
        <v>5.25</v>
      </c>
      <c r="N3">
        <v>2103</v>
      </c>
      <c r="O3">
        <v>836000</v>
      </c>
    </row>
    <row r="4" spans="1:19" x14ac:dyDescent="0.2">
      <c r="A4" s="1">
        <v>42136</v>
      </c>
      <c r="B4" t="s">
        <v>19</v>
      </c>
      <c r="C4" s="1">
        <v>42135</v>
      </c>
      <c r="D4">
        <v>377.1</v>
      </c>
      <c r="E4">
        <v>358.24</v>
      </c>
      <c r="F4">
        <v>360</v>
      </c>
      <c r="G4" t="s">
        <v>23</v>
      </c>
      <c r="H4" t="s">
        <v>24</v>
      </c>
      <c r="I4" s="1">
        <v>42152</v>
      </c>
      <c r="J4">
        <v>7.15</v>
      </c>
      <c r="K4">
        <v>8.0500000000000007</v>
      </c>
      <c r="L4">
        <v>4.5999999999999996</v>
      </c>
      <c r="M4">
        <v>5.55</v>
      </c>
      <c r="N4">
        <v>1160</v>
      </c>
      <c r="O4">
        <v>553000</v>
      </c>
      <c r="P4" s="2">
        <f>IFERROR(J4-J5,0)</f>
        <v>0.30000000000000071</v>
      </c>
      <c r="Q4" s="2">
        <f>IF(P4=0, 0, IFERROR(M4 - M5, 0))</f>
        <v>1</v>
      </c>
      <c r="R4" s="2">
        <f t="shared" ref="R4" si="0">IF(P4=0, 0, IFERROR(J4 - M5, 0))</f>
        <v>2.6000000000000005</v>
      </c>
      <c r="S4" s="2">
        <f>IF(P4=0, 0, IFERROR(M4 - J5, 0))</f>
        <v>-1.2999999999999998</v>
      </c>
    </row>
    <row r="5" spans="1:19" x14ac:dyDescent="0.2">
      <c r="A5" s="1">
        <v>42136</v>
      </c>
      <c r="B5" t="s">
        <v>22</v>
      </c>
      <c r="C5" s="1">
        <v>42137</v>
      </c>
      <c r="D5">
        <v>359.5</v>
      </c>
      <c r="E5">
        <v>341.52</v>
      </c>
      <c r="F5">
        <v>340</v>
      </c>
      <c r="G5" t="s">
        <v>23</v>
      </c>
      <c r="H5" t="s">
        <v>24</v>
      </c>
      <c r="I5" s="1">
        <v>42152</v>
      </c>
      <c r="J5">
        <v>6.85</v>
      </c>
      <c r="K5">
        <v>7.3</v>
      </c>
      <c r="L5">
        <v>4.25</v>
      </c>
      <c r="M5">
        <v>4.55</v>
      </c>
      <c r="N5">
        <v>1658</v>
      </c>
      <c r="O5">
        <v>373000</v>
      </c>
    </row>
    <row r="6" spans="1:19" x14ac:dyDescent="0.2">
      <c r="A6" s="1">
        <v>42213</v>
      </c>
      <c r="B6" t="s">
        <v>19</v>
      </c>
      <c r="C6" s="1">
        <v>42212</v>
      </c>
      <c r="D6">
        <v>250.75</v>
      </c>
      <c r="E6">
        <v>263.29000000000002</v>
      </c>
      <c r="F6">
        <v>260</v>
      </c>
      <c r="G6" t="s">
        <v>20</v>
      </c>
      <c r="H6" t="s">
        <v>21</v>
      </c>
      <c r="I6" s="1">
        <v>42243</v>
      </c>
      <c r="J6">
        <v>13.25</v>
      </c>
      <c r="K6">
        <v>13.75</v>
      </c>
      <c r="L6">
        <v>8.8000000000000007</v>
      </c>
      <c r="M6">
        <v>9.0500000000000007</v>
      </c>
      <c r="N6">
        <v>219</v>
      </c>
      <c r="O6">
        <v>151000</v>
      </c>
      <c r="P6" s="2">
        <f>IFERROR(J6-J7,0)</f>
        <v>3.75</v>
      </c>
      <c r="Q6" s="2">
        <f>IF(P6=0, 0, IFERROR(M6 - M7, 0))</f>
        <v>0.60000000000000142</v>
      </c>
      <c r="R6" s="2">
        <f t="shared" ref="R6" si="1">IF(P6=0, 0, IFERROR(J6 - M7, 0))</f>
        <v>4.8000000000000007</v>
      </c>
      <c r="S6" s="2">
        <f>IF(P6=0, 0, IFERROR(M6 - J7, 0))</f>
        <v>-0.44999999999999929</v>
      </c>
    </row>
    <row r="7" spans="1:19" x14ac:dyDescent="0.2">
      <c r="A7" s="1">
        <v>42213</v>
      </c>
      <c r="B7" t="s">
        <v>22</v>
      </c>
      <c r="C7" s="1">
        <v>42214</v>
      </c>
      <c r="D7">
        <v>250.55</v>
      </c>
      <c r="E7">
        <v>263.08</v>
      </c>
      <c r="F7">
        <v>260</v>
      </c>
      <c r="G7" t="s">
        <v>20</v>
      </c>
      <c r="H7" t="s">
        <v>21</v>
      </c>
      <c r="I7" s="1">
        <v>42243</v>
      </c>
      <c r="J7">
        <v>9.5</v>
      </c>
      <c r="K7">
        <v>10.35</v>
      </c>
      <c r="L7">
        <v>8.1999999999999993</v>
      </c>
      <c r="M7">
        <v>8.4499999999999993</v>
      </c>
      <c r="N7">
        <v>246</v>
      </c>
      <c r="O7">
        <v>311000</v>
      </c>
    </row>
    <row r="8" spans="1:19" x14ac:dyDescent="0.2">
      <c r="A8" s="1">
        <v>42213</v>
      </c>
      <c r="B8" t="s">
        <v>19</v>
      </c>
      <c r="C8" s="1">
        <v>42212</v>
      </c>
      <c r="D8">
        <v>250.75</v>
      </c>
      <c r="E8">
        <v>238.21</v>
      </c>
      <c r="F8">
        <v>240</v>
      </c>
      <c r="G8" t="s">
        <v>23</v>
      </c>
      <c r="H8" t="s">
        <v>24</v>
      </c>
      <c r="I8" s="1">
        <v>42243</v>
      </c>
      <c r="J8">
        <v>4.4000000000000004</v>
      </c>
      <c r="K8">
        <v>6.8</v>
      </c>
      <c r="L8">
        <v>4.0999999999999996</v>
      </c>
      <c r="M8">
        <v>6.75</v>
      </c>
      <c r="N8">
        <v>96</v>
      </c>
      <c r="O8">
        <v>75000</v>
      </c>
      <c r="P8" s="2">
        <f>IFERROR(J8-J9,0)</f>
        <v>-2.2999999999999998</v>
      </c>
      <c r="Q8" s="2">
        <f>IF(P8=0, 0, IFERROR(M8 - M9, 0))</f>
        <v>4.9999999999999822E-2</v>
      </c>
      <c r="R8" s="2">
        <f t="shared" ref="R8" si="2">IF(P8=0, 0, IFERROR(J8 - M9, 0))</f>
        <v>-2.2999999999999998</v>
      </c>
      <c r="S8" s="2">
        <f>IF(P8=0, 0, IFERROR(M8 - J9, 0))</f>
        <v>4.9999999999999822E-2</v>
      </c>
    </row>
    <row r="9" spans="1:19" x14ac:dyDescent="0.2">
      <c r="A9" s="1">
        <v>42213</v>
      </c>
      <c r="B9" t="s">
        <v>22</v>
      </c>
      <c r="C9" s="1">
        <v>42214</v>
      </c>
      <c r="D9">
        <v>250.55</v>
      </c>
      <c r="E9">
        <v>238.02</v>
      </c>
      <c r="F9">
        <v>240</v>
      </c>
      <c r="G9" t="s">
        <v>23</v>
      </c>
      <c r="H9" t="s">
        <v>24</v>
      </c>
      <c r="I9" s="1">
        <v>42243</v>
      </c>
      <c r="J9">
        <v>6.7</v>
      </c>
      <c r="K9">
        <v>7.3</v>
      </c>
      <c r="L9">
        <v>5.9</v>
      </c>
      <c r="M9">
        <v>6.7</v>
      </c>
      <c r="N9">
        <v>93</v>
      </c>
      <c r="O9">
        <v>127000</v>
      </c>
    </row>
    <row r="10" spans="1:19" x14ac:dyDescent="0.2">
      <c r="A10" s="1">
        <v>42304</v>
      </c>
      <c r="B10" t="s">
        <v>19</v>
      </c>
      <c r="C10" s="1">
        <v>42303</v>
      </c>
      <c r="D10">
        <v>249.65</v>
      </c>
      <c r="E10">
        <v>262.13</v>
      </c>
      <c r="F10">
        <v>260</v>
      </c>
      <c r="G10" t="s">
        <v>20</v>
      </c>
      <c r="H10" t="s">
        <v>21</v>
      </c>
      <c r="I10" s="1">
        <v>42334</v>
      </c>
      <c r="J10">
        <v>9.5</v>
      </c>
      <c r="K10">
        <v>9.5</v>
      </c>
      <c r="L10">
        <v>7.55</v>
      </c>
      <c r="M10">
        <v>8.4</v>
      </c>
      <c r="N10">
        <v>64</v>
      </c>
      <c r="O10">
        <v>232000</v>
      </c>
      <c r="P10" s="2">
        <f>IFERROR(J10-J11,0)</f>
        <v>3.45</v>
      </c>
      <c r="Q10" s="2">
        <f>IF(P10=0, 0, IFERROR(M10 - M11, 0))</f>
        <v>1.7000000000000002</v>
      </c>
      <c r="R10" s="2">
        <f t="shared" ref="R10" si="3">IF(P10=0, 0, IFERROR(J10 - M11, 0))</f>
        <v>2.8</v>
      </c>
      <c r="S10" s="2">
        <f>IF(P10=0, 0, IFERROR(M10 - J11, 0))</f>
        <v>2.3500000000000005</v>
      </c>
    </row>
    <row r="11" spans="1:19" x14ac:dyDescent="0.2">
      <c r="A11" s="1">
        <v>42304</v>
      </c>
      <c r="B11" t="s">
        <v>22</v>
      </c>
      <c r="C11" s="1">
        <v>42305</v>
      </c>
      <c r="D11">
        <v>247.15</v>
      </c>
      <c r="E11">
        <v>259.51</v>
      </c>
      <c r="F11">
        <v>260</v>
      </c>
      <c r="G11" t="s">
        <v>20</v>
      </c>
      <c r="H11" t="s">
        <v>21</v>
      </c>
      <c r="I11" s="1">
        <v>42334</v>
      </c>
      <c r="J11">
        <v>6.05</v>
      </c>
      <c r="K11">
        <v>7.5</v>
      </c>
      <c r="L11">
        <v>6</v>
      </c>
      <c r="M11">
        <v>6.7</v>
      </c>
      <c r="N11">
        <v>88</v>
      </c>
      <c r="O11">
        <v>308000</v>
      </c>
    </row>
    <row r="12" spans="1:19" x14ac:dyDescent="0.2">
      <c r="A12" s="1">
        <v>42304</v>
      </c>
      <c r="B12" t="s">
        <v>19</v>
      </c>
      <c r="C12" s="1">
        <v>42303</v>
      </c>
      <c r="D12">
        <v>249.65</v>
      </c>
      <c r="E12">
        <v>237.17</v>
      </c>
      <c r="F12">
        <v>240</v>
      </c>
      <c r="G12" t="s">
        <v>23</v>
      </c>
      <c r="H12" t="s">
        <v>24</v>
      </c>
      <c r="I12" s="1">
        <v>42334</v>
      </c>
      <c r="J12">
        <v>8.4</v>
      </c>
      <c r="K12">
        <v>9.9</v>
      </c>
      <c r="L12">
        <v>7.8</v>
      </c>
      <c r="M12">
        <v>8.1</v>
      </c>
      <c r="N12">
        <v>35</v>
      </c>
      <c r="O12">
        <v>122000</v>
      </c>
      <c r="P12" s="2">
        <f>IFERROR(J12-J13,0)</f>
        <v>3.1500000000000004</v>
      </c>
      <c r="Q12" s="2">
        <f>IF(P12=0, 0, IFERROR(M12 - M13, 0))</f>
        <v>3.3999999999999995</v>
      </c>
      <c r="R12" s="2">
        <f t="shared" ref="R12" si="4">IF(P12=0, 0, IFERROR(J12 - M13, 0))</f>
        <v>3.7</v>
      </c>
      <c r="S12" s="2">
        <f>IF(P12=0, 0, IFERROR(M12 - J13, 0))</f>
        <v>2.8499999999999996</v>
      </c>
    </row>
    <row r="13" spans="1:19" x14ac:dyDescent="0.2">
      <c r="A13" s="1">
        <v>42304</v>
      </c>
      <c r="B13" t="s">
        <v>22</v>
      </c>
      <c r="C13" s="1">
        <v>42305</v>
      </c>
      <c r="D13">
        <v>247.15</v>
      </c>
      <c r="E13">
        <v>234.79</v>
      </c>
      <c r="F13">
        <v>230</v>
      </c>
      <c r="G13" t="s">
        <v>23</v>
      </c>
      <c r="H13" t="s">
        <v>24</v>
      </c>
      <c r="I13" s="1">
        <v>42334</v>
      </c>
      <c r="J13">
        <v>5.25</v>
      </c>
      <c r="K13">
        <v>5.35</v>
      </c>
      <c r="L13">
        <v>4.5999999999999996</v>
      </c>
      <c r="M13">
        <v>4.7</v>
      </c>
      <c r="N13">
        <v>92</v>
      </c>
      <c r="O13">
        <v>214000</v>
      </c>
    </row>
    <row r="14" spans="1:19" x14ac:dyDescent="0.2">
      <c r="A14" s="1">
        <v>42397</v>
      </c>
      <c r="B14" t="s">
        <v>19</v>
      </c>
      <c r="C14" s="1">
        <v>42396</v>
      </c>
      <c r="D14">
        <v>257.60000000000002</v>
      </c>
      <c r="E14">
        <v>270.48</v>
      </c>
      <c r="F14">
        <v>270</v>
      </c>
      <c r="G14" t="s">
        <v>20</v>
      </c>
      <c r="H14" t="s">
        <v>21</v>
      </c>
      <c r="I14" s="1">
        <v>42425</v>
      </c>
      <c r="J14">
        <v>6.5</v>
      </c>
      <c r="K14">
        <v>8.5</v>
      </c>
      <c r="L14">
        <v>6.45</v>
      </c>
      <c r="M14">
        <v>7.6</v>
      </c>
      <c r="N14">
        <v>163</v>
      </c>
      <c r="O14">
        <v>290000</v>
      </c>
      <c r="P14" s="2">
        <f>IFERROR(J14-J15,0)</f>
        <v>-3.8000000000000007</v>
      </c>
      <c r="Q14" s="2">
        <f>IF(P14=0, 0, IFERROR(M14 - M15, 0))</f>
        <v>4.9999999999999822E-2</v>
      </c>
      <c r="R14" s="2">
        <f t="shared" ref="R14" si="5">IF(P14=0, 0, IFERROR(J14 - M15, 0))</f>
        <v>-1.0499999999999998</v>
      </c>
      <c r="S14" s="2">
        <f>IF(P14=0, 0, IFERROR(M14 - J15, 0))</f>
        <v>-2.7000000000000011</v>
      </c>
    </row>
    <row r="15" spans="1:19" x14ac:dyDescent="0.2">
      <c r="A15" s="1">
        <v>42397</v>
      </c>
      <c r="B15" t="s">
        <v>22</v>
      </c>
      <c r="C15" s="1">
        <v>42398</v>
      </c>
      <c r="D15">
        <v>249.7</v>
      </c>
      <c r="E15">
        <v>262.18</v>
      </c>
      <c r="F15">
        <v>260</v>
      </c>
      <c r="G15" t="s">
        <v>20</v>
      </c>
      <c r="H15" t="s">
        <v>21</v>
      </c>
      <c r="I15" s="1">
        <v>42425</v>
      </c>
      <c r="J15">
        <v>10.3</v>
      </c>
      <c r="K15">
        <v>11.45</v>
      </c>
      <c r="L15">
        <v>6.9</v>
      </c>
      <c r="M15">
        <v>7.55</v>
      </c>
      <c r="N15">
        <v>1859</v>
      </c>
      <c r="O15">
        <v>678000</v>
      </c>
    </row>
    <row r="16" spans="1:19" x14ac:dyDescent="0.2">
      <c r="A16" s="1">
        <v>42397</v>
      </c>
      <c r="B16" t="s">
        <v>19</v>
      </c>
      <c r="C16" s="1">
        <v>42396</v>
      </c>
      <c r="D16">
        <v>257.60000000000002</v>
      </c>
      <c r="E16">
        <v>244.72</v>
      </c>
      <c r="F16">
        <v>240</v>
      </c>
      <c r="G16" t="s">
        <v>23</v>
      </c>
      <c r="H16" t="s">
        <v>24</v>
      </c>
      <c r="I16" s="1">
        <v>42425</v>
      </c>
      <c r="J16">
        <v>6.4</v>
      </c>
      <c r="K16">
        <v>7.7</v>
      </c>
      <c r="L16">
        <v>6</v>
      </c>
      <c r="M16">
        <v>6.65</v>
      </c>
      <c r="N16">
        <v>80</v>
      </c>
      <c r="O16">
        <v>156000</v>
      </c>
      <c r="P16" s="2">
        <f>IFERROR(J16-J17,0)</f>
        <v>0.70000000000000018</v>
      </c>
      <c r="Q16" s="2">
        <f>IF(P16=0, 0, IFERROR(M16 - M17, 0))</f>
        <v>-1.1999999999999993</v>
      </c>
      <c r="R16" s="2">
        <f t="shared" ref="R16" si="6">IF(P16=0, 0, IFERROR(J16 - M17, 0))</f>
        <v>-1.4499999999999993</v>
      </c>
      <c r="S16" s="2">
        <f>IF(P16=0, 0, IFERROR(M16 - J17, 0))</f>
        <v>0.95000000000000018</v>
      </c>
    </row>
    <row r="17" spans="1:19" x14ac:dyDescent="0.2">
      <c r="A17" s="1">
        <v>42397</v>
      </c>
      <c r="B17" t="s">
        <v>22</v>
      </c>
      <c r="C17" s="1">
        <v>42398</v>
      </c>
      <c r="D17">
        <v>249.7</v>
      </c>
      <c r="E17">
        <v>237.21</v>
      </c>
      <c r="F17">
        <v>240</v>
      </c>
      <c r="G17" t="s">
        <v>23</v>
      </c>
      <c r="H17" t="s">
        <v>24</v>
      </c>
      <c r="I17" s="1">
        <v>42425</v>
      </c>
      <c r="J17">
        <v>5.7</v>
      </c>
      <c r="K17">
        <v>9.15</v>
      </c>
      <c r="L17">
        <v>5.7</v>
      </c>
      <c r="M17">
        <v>7.85</v>
      </c>
      <c r="N17">
        <v>813</v>
      </c>
      <c r="O17">
        <v>420000</v>
      </c>
    </row>
    <row r="18" spans="1:19" x14ac:dyDescent="0.2">
      <c r="A18" s="1">
        <v>42500</v>
      </c>
      <c r="B18" t="s">
        <v>19</v>
      </c>
      <c r="C18" s="1">
        <v>42499</v>
      </c>
      <c r="D18">
        <v>328.7</v>
      </c>
      <c r="E18">
        <v>345.14</v>
      </c>
      <c r="F18">
        <v>350</v>
      </c>
      <c r="G18" t="s">
        <v>20</v>
      </c>
      <c r="H18" t="s">
        <v>21</v>
      </c>
      <c r="I18" s="1">
        <v>42516</v>
      </c>
      <c r="J18">
        <v>6</v>
      </c>
      <c r="K18">
        <v>6.85</v>
      </c>
      <c r="L18">
        <v>4.8</v>
      </c>
      <c r="M18">
        <v>5</v>
      </c>
      <c r="N18">
        <v>1481</v>
      </c>
      <c r="O18">
        <v>2382000</v>
      </c>
      <c r="P18" s="2">
        <f>IFERROR(J18-J19,0)</f>
        <v>3.55</v>
      </c>
      <c r="Q18" s="2">
        <f>IF(P18=0, 0, IFERROR(M18 - M19, 0))</f>
        <v>0.34999999999999964</v>
      </c>
      <c r="R18" s="2">
        <f t="shared" ref="R18" si="7">IF(P18=0, 0, IFERROR(J18 - M19, 0))</f>
        <v>1.3499999999999996</v>
      </c>
      <c r="S18" s="2">
        <f>IF(P18=0, 0, IFERROR(M18 - J19, 0))</f>
        <v>2.5499999999999998</v>
      </c>
    </row>
    <row r="19" spans="1:19" x14ac:dyDescent="0.2">
      <c r="A19" s="1">
        <v>42500</v>
      </c>
      <c r="B19" t="s">
        <v>22</v>
      </c>
      <c r="C19" s="1">
        <v>42501</v>
      </c>
      <c r="D19">
        <v>329.8</v>
      </c>
      <c r="E19">
        <v>346.29</v>
      </c>
      <c r="F19">
        <v>350</v>
      </c>
      <c r="G19" t="s">
        <v>20</v>
      </c>
      <c r="H19" t="s">
        <v>21</v>
      </c>
      <c r="I19" s="1">
        <v>42516</v>
      </c>
      <c r="J19">
        <v>2.4500000000000002</v>
      </c>
      <c r="K19">
        <v>5.65</v>
      </c>
      <c r="L19">
        <v>2.4500000000000002</v>
      </c>
      <c r="M19">
        <v>4.6500000000000004</v>
      </c>
      <c r="N19">
        <v>1137</v>
      </c>
      <c r="O19">
        <v>2560000</v>
      </c>
    </row>
    <row r="20" spans="1:19" x14ac:dyDescent="0.2">
      <c r="A20" s="1">
        <v>42500</v>
      </c>
      <c r="B20" t="s">
        <v>19</v>
      </c>
      <c r="C20" s="1">
        <v>42499</v>
      </c>
      <c r="D20">
        <v>328.7</v>
      </c>
      <c r="E20">
        <v>312.26</v>
      </c>
      <c r="F20">
        <v>310</v>
      </c>
      <c r="G20" t="s">
        <v>23</v>
      </c>
      <c r="H20" t="s">
        <v>24</v>
      </c>
      <c r="I20" s="1">
        <v>42516</v>
      </c>
      <c r="J20">
        <v>3.55</v>
      </c>
      <c r="K20">
        <v>5.05</v>
      </c>
      <c r="L20">
        <v>3.3</v>
      </c>
      <c r="M20">
        <v>4.25</v>
      </c>
      <c r="N20">
        <v>395</v>
      </c>
      <c r="O20">
        <v>748000</v>
      </c>
      <c r="P20" s="2">
        <f>IFERROR(J20-J21,0)</f>
        <v>-2.5</v>
      </c>
      <c r="Q20" s="2">
        <f>IF(P20=0, 0, IFERROR(M20 - M21, 0))</f>
        <v>0.15000000000000036</v>
      </c>
      <c r="R20" s="2">
        <f t="shared" ref="R20" si="8">IF(P20=0, 0, IFERROR(J20 - M21, 0))</f>
        <v>-0.54999999999999982</v>
      </c>
      <c r="S20" s="2">
        <f>IF(P20=0, 0, IFERROR(M20 - J21, 0))</f>
        <v>-1.7999999999999998</v>
      </c>
    </row>
    <row r="21" spans="1:19" x14ac:dyDescent="0.2">
      <c r="A21" s="1">
        <v>42500</v>
      </c>
      <c r="B21" t="s">
        <v>22</v>
      </c>
      <c r="C21" s="1">
        <v>42501</v>
      </c>
      <c r="D21">
        <v>329.8</v>
      </c>
      <c r="E21">
        <v>313.31</v>
      </c>
      <c r="F21">
        <v>310</v>
      </c>
      <c r="G21" t="s">
        <v>23</v>
      </c>
      <c r="H21" t="s">
        <v>24</v>
      </c>
      <c r="I21" s="1">
        <v>42516</v>
      </c>
      <c r="J21">
        <v>6.05</v>
      </c>
      <c r="K21">
        <v>6.05</v>
      </c>
      <c r="L21">
        <v>3.8</v>
      </c>
      <c r="M21">
        <v>4.0999999999999996</v>
      </c>
      <c r="N21">
        <v>523</v>
      </c>
      <c r="O21">
        <v>844000</v>
      </c>
    </row>
    <row r="22" spans="1:19" x14ac:dyDescent="0.2">
      <c r="A22" s="1">
        <v>42577</v>
      </c>
      <c r="B22" t="s">
        <v>19</v>
      </c>
      <c r="C22" s="1">
        <v>42576</v>
      </c>
      <c r="D22">
        <v>363.65</v>
      </c>
      <c r="E22">
        <v>381.83</v>
      </c>
      <c r="F22">
        <v>380</v>
      </c>
      <c r="G22" t="s">
        <v>20</v>
      </c>
      <c r="H22" t="s">
        <v>21</v>
      </c>
      <c r="I22" s="1">
        <v>42607</v>
      </c>
      <c r="J22">
        <v>8.35</v>
      </c>
      <c r="K22">
        <v>9.5</v>
      </c>
      <c r="L22">
        <v>8.1999999999999993</v>
      </c>
      <c r="M22">
        <v>8.75</v>
      </c>
      <c r="N22">
        <v>17</v>
      </c>
      <c r="O22">
        <v>148000</v>
      </c>
      <c r="P22" s="2">
        <f>IFERROR(J22-J23,0)</f>
        <v>-1.8000000000000007</v>
      </c>
      <c r="Q22" s="2">
        <f>IF(P22=0, 0, IFERROR(M22 - M23, 0))</f>
        <v>-0.34999999999999964</v>
      </c>
      <c r="R22" s="2">
        <f t="shared" ref="R22" si="9">IF(P22=0, 0, IFERROR(J22 - M23, 0))</f>
        <v>-0.75</v>
      </c>
      <c r="S22" s="2">
        <f>IF(P22=0, 0, IFERROR(M22 - J23, 0))</f>
        <v>-1.4000000000000004</v>
      </c>
    </row>
    <row r="23" spans="1:19" x14ac:dyDescent="0.2">
      <c r="A23" s="1">
        <v>42577</v>
      </c>
      <c r="B23" t="s">
        <v>22</v>
      </c>
      <c r="C23" s="1">
        <v>42578</v>
      </c>
      <c r="D23">
        <v>363.05</v>
      </c>
      <c r="E23">
        <v>381.2</v>
      </c>
      <c r="F23">
        <v>380</v>
      </c>
      <c r="G23" t="s">
        <v>20</v>
      </c>
      <c r="H23" t="s">
        <v>21</v>
      </c>
      <c r="I23" s="1">
        <v>42607</v>
      </c>
      <c r="J23">
        <v>10.15</v>
      </c>
      <c r="K23">
        <v>11.8</v>
      </c>
      <c r="L23">
        <v>6.5</v>
      </c>
      <c r="M23">
        <v>9.1</v>
      </c>
      <c r="N23">
        <v>511</v>
      </c>
      <c r="O23">
        <v>998000</v>
      </c>
    </row>
    <row r="24" spans="1:19" x14ac:dyDescent="0.2">
      <c r="A24" s="1">
        <v>42577</v>
      </c>
      <c r="B24" t="s">
        <v>19</v>
      </c>
      <c r="C24" s="1">
        <v>42576</v>
      </c>
      <c r="D24">
        <v>363.65</v>
      </c>
      <c r="E24">
        <v>345.47</v>
      </c>
      <c r="F24">
        <v>350</v>
      </c>
      <c r="G24" t="s">
        <v>23</v>
      </c>
      <c r="H24" t="s">
        <v>24</v>
      </c>
      <c r="I24" s="1">
        <v>42607</v>
      </c>
      <c r="J24">
        <v>12.2</v>
      </c>
      <c r="K24">
        <v>13.1</v>
      </c>
      <c r="L24">
        <v>11.5</v>
      </c>
      <c r="M24">
        <v>12.5</v>
      </c>
      <c r="N24">
        <v>40</v>
      </c>
      <c r="O24">
        <v>136000</v>
      </c>
      <c r="P24" s="2">
        <f>IFERROR(J24-J25,0)</f>
        <v>4.4499999999999993</v>
      </c>
      <c r="Q24" s="2">
        <f>IF(P24=0, 0, IFERROR(M24 - M25, 0))</f>
        <v>3.3499999999999996</v>
      </c>
      <c r="R24" s="2">
        <f t="shared" ref="R24" si="10">IF(P24=0, 0, IFERROR(J24 - M25, 0))</f>
        <v>3.0499999999999989</v>
      </c>
      <c r="S24" s="2">
        <f>IF(P24=0, 0, IFERROR(M24 - J25, 0))</f>
        <v>4.75</v>
      </c>
    </row>
    <row r="25" spans="1:19" x14ac:dyDescent="0.2">
      <c r="A25" s="1">
        <v>42577</v>
      </c>
      <c r="B25" t="s">
        <v>22</v>
      </c>
      <c r="C25" s="1">
        <v>42578</v>
      </c>
      <c r="D25">
        <v>363.05</v>
      </c>
      <c r="E25">
        <v>344.9</v>
      </c>
      <c r="F25">
        <v>340</v>
      </c>
      <c r="G25" t="s">
        <v>23</v>
      </c>
      <c r="H25" t="s">
        <v>24</v>
      </c>
      <c r="I25" s="1">
        <v>42607</v>
      </c>
      <c r="J25">
        <v>7.75</v>
      </c>
      <c r="K25">
        <v>12.5</v>
      </c>
      <c r="L25">
        <v>7.6</v>
      </c>
      <c r="M25">
        <v>9.15</v>
      </c>
      <c r="N25">
        <v>147</v>
      </c>
      <c r="O25">
        <v>288000</v>
      </c>
    </row>
    <row r="26" spans="1:19" x14ac:dyDescent="0.2">
      <c r="A26" s="1">
        <v>42668</v>
      </c>
      <c r="B26" t="s">
        <v>19</v>
      </c>
      <c r="C26" s="1">
        <v>42667</v>
      </c>
      <c r="D26">
        <v>426.05</v>
      </c>
      <c r="E26">
        <v>447.35</v>
      </c>
      <c r="F26">
        <v>450</v>
      </c>
      <c r="G26" t="s">
        <v>20</v>
      </c>
      <c r="H26" t="s">
        <v>21</v>
      </c>
      <c r="I26" s="1">
        <v>42698</v>
      </c>
      <c r="J26">
        <v>9</v>
      </c>
      <c r="K26">
        <v>9</v>
      </c>
      <c r="L26">
        <v>8</v>
      </c>
      <c r="M26">
        <v>8</v>
      </c>
      <c r="N26">
        <v>3</v>
      </c>
      <c r="O26">
        <v>98000</v>
      </c>
      <c r="P26" s="2">
        <f>IFERROR(J26-J27,0)</f>
        <v>-5.6</v>
      </c>
      <c r="Q26" s="2">
        <f>IF(P26=0, 0, IFERROR(M26 - M27, 0))</f>
        <v>-1.25</v>
      </c>
      <c r="R26" s="2">
        <f t="shared" ref="R26" si="11">IF(P26=0, 0, IFERROR(J26 - M27, 0))</f>
        <v>-0.25</v>
      </c>
      <c r="S26" s="2">
        <f>IF(P26=0, 0, IFERROR(M26 - J27, 0))</f>
        <v>-6.6</v>
      </c>
    </row>
    <row r="27" spans="1:19" x14ac:dyDescent="0.2">
      <c r="A27" s="1">
        <v>42668</v>
      </c>
      <c r="B27" t="s">
        <v>22</v>
      </c>
      <c r="C27" s="1">
        <v>42669</v>
      </c>
      <c r="D27">
        <v>398.6</v>
      </c>
      <c r="E27">
        <v>418.53</v>
      </c>
      <c r="F27">
        <v>420</v>
      </c>
      <c r="G27" t="s">
        <v>20</v>
      </c>
      <c r="H27" t="s">
        <v>21</v>
      </c>
      <c r="I27" s="1">
        <v>42698</v>
      </c>
      <c r="J27">
        <v>14.6</v>
      </c>
      <c r="K27">
        <v>16.149999999999999</v>
      </c>
      <c r="L27">
        <v>7.7</v>
      </c>
      <c r="M27">
        <v>9.25</v>
      </c>
      <c r="N27">
        <v>385</v>
      </c>
      <c r="O27">
        <v>414000</v>
      </c>
    </row>
    <row r="28" spans="1:19" x14ac:dyDescent="0.2">
      <c r="A28" s="1">
        <v>42668</v>
      </c>
      <c r="B28" t="s">
        <v>19</v>
      </c>
      <c r="C28" s="1">
        <v>42667</v>
      </c>
      <c r="D28">
        <v>426.05</v>
      </c>
      <c r="E28">
        <v>404.75</v>
      </c>
      <c r="F28">
        <v>400</v>
      </c>
      <c r="G28" t="s">
        <v>23</v>
      </c>
      <c r="H28" t="s">
        <v>24</v>
      </c>
      <c r="I28" s="1">
        <v>42698</v>
      </c>
      <c r="J28">
        <v>5.0999999999999996</v>
      </c>
      <c r="K28">
        <v>5.7</v>
      </c>
      <c r="L28">
        <v>4.75</v>
      </c>
      <c r="M28">
        <v>5.2</v>
      </c>
      <c r="N28">
        <v>35</v>
      </c>
      <c r="O28">
        <v>174000</v>
      </c>
      <c r="P28" s="2">
        <f>IFERROR(J28-J29,0)</f>
        <v>1.5999999999999996</v>
      </c>
      <c r="Q28" s="2">
        <f>IF(P28=0, 0, IFERROR(M28 - M29, 0))</f>
        <v>-3.7499999999999991</v>
      </c>
      <c r="R28" s="2">
        <f t="shared" ref="R28" si="12">IF(P28=0, 0, IFERROR(J28 - M29, 0))</f>
        <v>-3.8499999999999996</v>
      </c>
      <c r="S28" s="2">
        <f>IF(P28=0, 0, IFERROR(M28 - J29, 0))</f>
        <v>1.7000000000000002</v>
      </c>
    </row>
    <row r="29" spans="1:19" x14ac:dyDescent="0.2">
      <c r="A29" s="1">
        <v>42668</v>
      </c>
      <c r="B29" t="s">
        <v>22</v>
      </c>
      <c r="C29" s="1">
        <v>42669</v>
      </c>
      <c r="D29">
        <v>398.6</v>
      </c>
      <c r="E29">
        <v>378.67</v>
      </c>
      <c r="F29">
        <v>380</v>
      </c>
      <c r="G29" t="s">
        <v>23</v>
      </c>
      <c r="H29" t="s">
        <v>24</v>
      </c>
      <c r="I29" s="1">
        <v>42698</v>
      </c>
      <c r="J29">
        <v>3.5</v>
      </c>
      <c r="K29">
        <v>11.2</v>
      </c>
      <c r="L29">
        <v>3.15</v>
      </c>
      <c r="M29">
        <v>8.9499999999999993</v>
      </c>
      <c r="N29">
        <v>157</v>
      </c>
      <c r="O29">
        <v>274000</v>
      </c>
    </row>
    <row r="30" spans="1:19" x14ac:dyDescent="0.2">
      <c r="A30" s="1">
        <v>42759</v>
      </c>
      <c r="B30" t="s">
        <v>19</v>
      </c>
      <c r="C30" s="1">
        <v>42758</v>
      </c>
      <c r="D30">
        <v>461.8</v>
      </c>
      <c r="E30">
        <v>484.89</v>
      </c>
      <c r="F30">
        <v>480</v>
      </c>
      <c r="G30" t="s">
        <v>20</v>
      </c>
      <c r="H30" t="s">
        <v>21</v>
      </c>
      <c r="I30" s="1">
        <v>42789</v>
      </c>
      <c r="J30">
        <v>11</v>
      </c>
      <c r="K30">
        <v>12.95</v>
      </c>
      <c r="L30">
        <v>10.45</v>
      </c>
      <c r="M30">
        <v>12.5</v>
      </c>
      <c r="N30">
        <v>77</v>
      </c>
      <c r="O30">
        <v>184000</v>
      </c>
      <c r="P30" s="2">
        <f>IFERROR(J30-J31,0)</f>
        <v>0.69999999999999929</v>
      </c>
      <c r="Q30" s="2">
        <f>IF(P30=0, 0, IFERROR(M30 - M31, 0))</f>
        <v>0.94999999999999929</v>
      </c>
      <c r="R30" s="2">
        <f t="shared" ref="R30" si="13">IF(P30=0, 0, IFERROR(J30 - M31, 0))</f>
        <v>-0.55000000000000071</v>
      </c>
      <c r="S30" s="2">
        <f>IF(P30=0, 0, IFERROR(M30 - J31, 0))</f>
        <v>2.1999999999999993</v>
      </c>
    </row>
    <row r="31" spans="1:19" x14ac:dyDescent="0.2">
      <c r="A31" s="1">
        <v>42759</v>
      </c>
      <c r="B31" t="s">
        <v>22</v>
      </c>
      <c r="C31" s="1">
        <v>42760</v>
      </c>
      <c r="D31">
        <v>469.5</v>
      </c>
      <c r="E31">
        <v>492.98</v>
      </c>
      <c r="F31">
        <v>490</v>
      </c>
      <c r="G31" t="s">
        <v>20</v>
      </c>
      <c r="H31" t="s">
        <v>21</v>
      </c>
      <c r="I31" s="1">
        <v>42789</v>
      </c>
      <c r="J31">
        <v>10.3</v>
      </c>
      <c r="K31">
        <v>14.55</v>
      </c>
      <c r="L31">
        <v>10</v>
      </c>
      <c r="M31">
        <v>11.55</v>
      </c>
      <c r="N31">
        <v>273</v>
      </c>
      <c r="O31">
        <v>336000</v>
      </c>
    </row>
    <row r="32" spans="1:19" x14ac:dyDescent="0.2">
      <c r="A32" s="1">
        <v>42759</v>
      </c>
      <c r="B32" t="s">
        <v>19</v>
      </c>
      <c r="C32" s="1">
        <v>42758</v>
      </c>
      <c r="D32">
        <v>461.8</v>
      </c>
      <c r="E32">
        <v>438.71</v>
      </c>
      <c r="F32">
        <v>440</v>
      </c>
      <c r="G32" t="s">
        <v>23</v>
      </c>
      <c r="H32" t="s">
        <v>24</v>
      </c>
      <c r="I32" s="1">
        <v>42789</v>
      </c>
      <c r="J32">
        <v>10.95</v>
      </c>
      <c r="K32">
        <v>10.95</v>
      </c>
      <c r="L32">
        <v>8.5</v>
      </c>
      <c r="M32">
        <v>8.65</v>
      </c>
      <c r="N32">
        <v>63</v>
      </c>
      <c r="O32">
        <v>222000</v>
      </c>
      <c r="P32" s="2">
        <f>IFERROR(J32-J33,0)</f>
        <v>1</v>
      </c>
      <c r="Q32" s="2">
        <f>IF(P32=0, 0, IFERROR(M32 - M33, 0))</f>
        <v>-1.0999999999999996</v>
      </c>
      <c r="R32" s="2">
        <f t="shared" ref="R32" si="14">IF(P32=0, 0, IFERROR(J32 - M33, 0))</f>
        <v>1.1999999999999993</v>
      </c>
      <c r="S32" s="2">
        <f>IF(P32=0, 0, IFERROR(M32 - J33, 0))</f>
        <v>-1.2999999999999989</v>
      </c>
    </row>
    <row r="33" spans="1:19" x14ac:dyDescent="0.2">
      <c r="A33" s="1">
        <v>42759</v>
      </c>
      <c r="B33" t="s">
        <v>22</v>
      </c>
      <c r="C33" s="1">
        <v>42760</v>
      </c>
      <c r="D33">
        <v>469.5</v>
      </c>
      <c r="E33">
        <v>446.02</v>
      </c>
      <c r="F33">
        <v>450</v>
      </c>
      <c r="G33" t="s">
        <v>23</v>
      </c>
      <c r="H33" t="s">
        <v>24</v>
      </c>
      <c r="I33" s="1">
        <v>42789</v>
      </c>
      <c r="J33">
        <v>9.9499999999999993</v>
      </c>
      <c r="K33">
        <v>10.8</v>
      </c>
      <c r="L33">
        <v>7.85</v>
      </c>
      <c r="M33">
        <v>9.75</v>
      </c>
      <c r="N33">
        <v>281</v>
      </c>
      <c r="O33">
        <v>296000</v>
      </c>
    </row>
    <row r="34" spans="1:19" x14ac:dyDescent="0.2">
      <c r="A34" s="1">
        <v>42864</v>
      </c>
      <c r="B34" t="s">
        <v>19</v>
      </c>
      <c r="C34" s="1">
        <v>42863</v>
      </c>
      <c r="D34">
        <v>431.9</v>
      </c>
      <c r="E34">
        <v>453.5</v>
      </c>
      <c r="F34">
        <v>450</v>
      </c>
      <c r="G34" t="s">
        <v>20</v>
      </c>
      <c r="H34" t="s">
        <v>21</v>
      </c>
      <c r="I34" s="1">
        <v>42880</v>
      </c>
      <c r="J34">
        <v>7.55</v>
      </c>
      <c r="K34">
        <v>8.15</v>
      </c>
      <c r="L34">
        <v>6.05</v>
      </c>
      <c r="M34">
        <v>6.9</v>
      </c>
      <c r="N34">
        <v>1162</v>
      </c>
      <c r="O34">
        <v>1898000</v>
      </c>
      <c r="P34" s="2">
        <f>IFERROR(J34-J35,0)</f>
        <v>2.5499999999999998</v>
      </c>
      <c r="Q34" s="2">
        <f>IF(P34=0, 0, IFERROR(M34 - M35, 0))</f>
        <v>1.6500000000000004</v>
      </c>
      <c r="R34" s="2">
        <f t="shared" ref="R34" si="15">IF(P34=0, 0, IFERROR(J34 - M35, 0))</f>
        <v>2.2999999999999998</v>
      </c>
      <c r="S34" s="2">
        <f>IF(P34=0, 0, IFERROR(M34 - J35, 0))</f>
        <v>1.9000000000000004</v>
      </c>
    </row>
    <row r="35" spans="1:19" x14ac:dyDescent="0.2">
      <c r="A35" s="1">
        <v>42864</v>
      </c>
      <c r="B35" t="s">
        <v>22</v>
      </c>
      <c r="C35" s="1">
        <v>42865</v>
      </c>
      <c r="D35">
        <v>437.45</v>
      </c>
      <c r="E35">
        <v>459.32</v>
      </c>
      <c r="F35">
        <v>460</v>
      </c>
      <c r="G35" t="s">
        <v>20</v>
      </c>
      <c r="H35" t="s">
        <v>21</v>
      </c>
      <c r="I35" s="1">
        <v>42880</v>
      </c>
      <c r="J35">
        <v>5</v>
      </c>
      <c r="K35">
        <v>5.7</v>
      </c>
      <c r="L35">
        <v>4.45</v>
      </c>
      <c r="M35">
        <v>5.25</v>
      </c>
      <c r="N35">
        <v>884</v>
      </c>
      <c r="O35">
        <v>2102000</v>
      </c>
    </row>
    <row r="36" spans="1:19" x14ac:dyDescent="0.2">
      <c r="A36" s="1">
        <v>42864</v>
      </c>
      <c r="B36" t="s">
        <v>19</v>
      </c>
      <c r="C36" s="1">
        <v>42863</v>
      </c>
      <c r="D36">
        <v>431.9</v>
      </c>
      <c r="E36">
        <v>410.3</v>
      </c>
      <c r="F36">
        <v>410</v>
      </c>
      <c r="G36" t="s">
        <v>23</v>
      </c>
      <c r="H36" t="s">
        <v>24</v>
      </c>
      <c r="I36" s="1">
        <v>42880</v>
      </c>
      <c r="J36">
        <v>4.3499999999999996</v>
      </c>
      <c r="K36">
        <v>5.6</v>
      </c>
      <c r="L36">
        <v>3.7</v>
      </c>
      <c r="M36">
        <v>4.2</v>
      </c>
      <c r="N36">
        <v>338</v>
      </c>
      <c r="O36">
        <v>364000</v>
      </c>
      <c r="P36" s="2">
        <f>IFERROR(J36-J37,0)</f>
        <v>-1.4000000000000004</v>
      </c>
      <c r="Q36" s="2">
        <f>IF(P36=0, 0, IFERROR(M36 - M37, 0))</f>
        <v>-0.5</v>
      </c>
      <c r="R36" s="2">
        <f t="shared" ref="R36" si="16">IF(P36=0, 0, IFERROR(J36 - M37, 0))</f>
        <v>-0.35000000000000053</v>
      </c>
      <c r="S36" s="2">
        <f>IF(P36=0, 0, IFERROR(M36 - J37, 0))</f>
        <v>-1.5499999999999998</v>
      </c>
    </row>
    <row r="37" spans="1:19" x14ac:dyDescent="0.2">
      <c r="A37" s="1">
        <v>42864</v>
      </c>
      <c r="B37" t="s">
        <v>22</v>
      </c>
      <c r="C37" s="1">
        <v>42865</v>
      </c>
      <c r="D37">
        <v>437.45</v>
      </c>
      <c r="E37">
        <v>415.58</v>
      </c>
      <c r="F37">
        <v>420</v>
      </c>
      <c r="G37" t="s">
        <v>23</v>
      </c>
      <c r="H37" t="s">
        <v>24</v>
      </c>
      <c r="I37" s="1">
        <v>42880</v>
      </c>
      <c r="J37">
        <v>5.75</v>
      </c>
      <c r="K37">
        <v>6.15</v>
      </c>
      <c r="L37">
        <v>4.45</v>
      </c>
      <c r="M37">
        <v>4.7</v>
      </c>
      <c r="N37">
        <v>360</v>
      </c>
      <c r="O37">
        <v>694000</v>
      </c>
    </row>
    <row r="38" spans="1:19" x14ac:dyDescent="0.2">
      <c r="A38" s="1">
        <v>42941</v>
      </c>
      <c r="B38" t="s">
        <v>19</v>
      </c>
      <c r="C38" s="1">
        <v>42940</v>
      </c>
      <c r="D38">
        <v>548.5</v>
      </c>
      <c r="E38">
        <v>575.92999999999995</v>
      </c>
      <c r="F38">
        <v>580</v>
      </c>
      <c r="G38" t="s">
        <v>20</v>
      </c>
      <c r="H38" t="s">
        <v>21</v>
      </c>
      <c r="I38" s="1">
        <v>42978</v>
      </c>
      <c r="J38">
        <v>9.5</v>
      </c>
      <c r="K38">
        <v>10.5</v>
      </c>
      <c r="L38">
        <v>8.3000000000000007</v>
      </c>
      <c r="M38">
        <v>8.4</v>
      </c>
      <c r="N38">
        <v>29</v>
      </c>
      <c r="O38">
        <v>170000</v>
      </c>
      <c r="P38" s="2">
        <f>IFERROR(J38-J39,0)</f>
        <v>0</v>
      </c>
      <c r="Q38" s="2">
        <f>IF(P38=0, 0, IFERROR(M38 - M39, 0))</f>
        <v>0</v>
      </c>
      <c r="R38" s="2">
        <f t="shared" ref="R38" si="17">IF(P38=0, 0, IFERROR(J38 - M39, 0))</f>
        <v>0</v>
      </c>
      <c r="S38" s="2">
        <f>IF(P38=0, 0, IFERROR(M38 - J39, 0))</f>
        <v>0</v>
      </c>
    </row>
    <row r="39" spans="1:19" x14ac:dyDescent="0.2">
      <c r="A39" s="1">
        <v>42941</v>
      </c>
      <c r="B39" t="s">
        <v>22</v>
      </c>
      <c r="C39" s="1">
        <v>42942</v>
      </c>
      <c r="D39">
        <v>565.75</v>
      </c>
      <c r="E39">
        <v>594.04</v>
      </c>
      <c r="F39">
        <v>590</v>
      </c>
      <c r="G39" t="s">
        <v>20</v>
      </c>
      <c r="H39" t="s">
        <v>21</v>
      </c>
      <c r="I39" s="1">
        <v>42978</v>
      </c>
      <c r="J39">
        <v>9.5</v>
      </c>
      <c r="K39">
        <v>11.15</v>
      </c>
      <c r="L39">
        <v>9.4</v>
      </c>
      <c r="M39">
        <v>10.4</v>
      </c>
      <c r="N39">
        <v>73</v>
      </c>
      <c r="O39">
        <v>114000</v>
      </c>
    </row>
    <row r="40" spans="1:19" x14ac:dyDescent="0.2">
      <c r="A40" s="1">
        <v>42941</v>
      </c>
      <c r="B40" t="s">
        <v>19</v>
      </c>
      <c r="C40" s="1">
        <v>42940</v>
      </c>
      <c r="D40">
        <v>548.5</v>
      </c>
      <c r="E40">
        <v>521.07000000000005</v>
      </c>
      <c r="F40">
        <v>520</v>
      </c>
      <c r="G40" t="s">
        <v>23</v>
      </c>
      <c r="H40" t="s">
        <v>24</v>
      </c>
      <c r="I40" s="1">
        <v>42978</v>
      </c>
      <c r="J40">
        <v>6.1</v>
      </c>
      <c r="K40">
        <v>6.9</v>
      </c>
      <c r="L40">
        <v>5.3</v>
      </c>
      <c r="M40">
        <v>6.75</v>
      </c>
      <c r="N40">
        <v>35</v>
      </c>
      <c r="O40">
        <v>134000</v>
      </c>
      <c r="P40" s="2">
        <f>IFERROR(J40-J41,0)</f>
        <v>-3.7000000000000011</v>
      </c>
      <c r="Q40" s="2">
        <f>IF(P40=0, 0, IFERROR(M40 - M41, 0))</f>
        <v>-0.65000000000000036</v>
      </c>
      <c r="R40" s="2">
        <f t="shared" ref="R40" si="18">IF(P40=0, 0, IFERROR(J40 - M41, 0))</f>
        <v>-1.3000000000000007</v>
      </c>
      <c r="S40" s="2">
        <f>IF(P40=0, 0, IFERROR(M40 - J41, 0))</f>
        <v>-3.0500000000000007</v>
      </c>
    </row>
    <row r="41" spans="1:19" x14ac:dyDescent="0.2">
      <c r="A41" s="1">
        <v>42941</v>
      </c>
      <c r="B41" t="s">
        <v>22</v>
      </c>
      <c r="C41" s="1">
        <v>42942</v>
      </c>
      <c r="D41">
        <v>565.75</v>
      </c>
      <c r="E41">
        <v>537.46</v>
      </c>
      <c r="F41">
        <v>540</v>
      </c>
      <c r="G41" t="s">
        <v>23</v>
      </c>
      <c r="H41" t="s">
        <v>24</v>
      </c>
      <c r="I41" s="1">
        <v>42978</v>
      </c>
      <c r="J41">
        <v>9.8000000000000007</v>
      </c>
      <c r="K41">
        <v>9.8000000000000007</v>
      </c>
      <c r="L41">
        <v>7</v>
      </c>
      <c r="M41">
        <v>7.4</v>
      </c>
      <c r="N41">
        <v>61</v>
      </c>
      <c r="O41">
        <v>180000</v>
      </c>
    </row>
    <row r="42" spans="1:19" x14ac:dyDescent="0.2">
      <c r="A42" s="1">
        <v>43032</v>
      </c>
      <c r="B42" t="s">
        <v>19</v>
      </c>
      <c r="C42" s="1">
        <v>43031</v>
      </c>
      <c r="D42">
        <v>712</v>
      </c>
      <c r="E42">
        <v>747.6</v>
      </c>
      <c r="F42">
        <v>750</v>
      </c>
      <c r="G42" t="s">
        <v>20</v>
      </c>
      <c r="H42" t="s">
        <v>21</v>
      </c>
      <c r="I42" s="1">
        <v>43069</v>
      </c>
      <c r="J42">
        <v>12.5</v>
      </c>
      <c r="K42">
        <v>12.5</v>
      </c>
      <c r="L42">
        <v>10.25</v>
      </c>
      <c r="M42">
        <v>11.55</v>
      </c>
      <c r="N42">
        <v>32</v>
      </c>
      <c r="O42">
        <v>78000</v>
      </c>
      <c r="P42" s="2">
        <f>IFERROR(J42-J43,0)</f>
        <v>-4.6000000000000014</v>
      </c>
      <c r="Q42" s="2">
        <f>IF(P42=0, 0, IFERROR(M42 - M43, 0))</f>
        <v>-4.75</v>
      </c>
      <c r="R42" s="2">
        <f t="shared" ref="R42" si="19">IF(P42=0, 0, IFERROR(J42 - M43, 0))</f>
        <v>-3.8000000000000007</v>
      </c>
      <c r="S42" s="2">
        <f>IF(P42=0, 0, IFERROR(M42 - J43, 0))</f>
        <v>-5.5500000000000007</v>
      </c>
    </row>
    <row r="43" spans="1:19" x14ac:dyDescent="0.2">
      <c r="A43" s="1">
        <v>43032</v>
      </c>
      <c r="B43" t="s">
        <v>22</v>
      </c>
      <c r="C43" s="1">
        <v>43033</v>
      </c>
      <c r="D43">
        <v>717.6</v>
      </c>
      <c r="E43">
        <v>753.48</v>
      </c>
      <c r="F43">
        <v>750</v>
      </c>
      <c r="G43" t="s">
        <v>20</v>
      </c>
      <c r="H43" t="s">
        <v>21</v>
      </c>
      <c r="I43" s="1">
        <v>43069</v>
      </c>
      <c r="J43">
        <v>17.100000000000001</v>
      </c>
      <c r="K43">
        <v>18.600000000000001</v>
      </c>
      <c r="L43">
        <v>13.05</v>
      </c>
      <c r="M43">
        <v>16.3</v>
      </c>
      <c r="N43">
        <v>93</v>
      </c>
      <c r="O43">
        <v>166000</v>
      </c>
    </row>
    <row r="44" spans="1:19" x14ac:dyDescent="0.2">
      <c r="A44" s="1">
        <v>43032</v>
      </c>
      <c r="B44" t="s">
        <v>19</v>
      </c>
      <c r="C44" s="1">
        <v>43031</v>
      </c>
      <c r="D44">
        <v>712</v>
      </c>
      <c r="E44">
        <v>676.4</v>
      </c>
      <c r="F44">
        <v>680</v>
      </c>
      <c r="G44" t="s">
        <v>23</v>
      </c>
      <c r="H44" t="s">
        <v>24</v>
      </c>
      <c r="I44" s="1">
        <v>43069</v>
      </c>
      <c r="J44">
        <v>10</v>
      </c>
      <c r="K44">
        <v>11.7</v>
      </c>
      <c r="L44">
        <v>10</v>
      </c>
      <c r="M44">
        <v>10</v>
      </c>
      <c r="N44">
        <v>20</v>
      </c>
      <c r="O44">
        <v>94000</v>
      </c>
      <c r="P44" s="2">
        <f>IFERROR(J44-J45,0)</f>
        <v>0.80000000000000071</v>
      </c>
      <c r="Q44" s="2">
        <f>IF(P44=0, 0, IFERROR(M44 - M45, 0))</f>
        <v>-0.5</v>
      </c>
      <c r="R44" s="2">
        <f t="shared" ref="R44" si="20">IF(P44=0, 0, IFERROR(J44 - M45, 0))</f>
        <v>-0.5</v>
      </c>
      <c r="S44" s="2">
        <f>IF(P44=0, 0, IFERROR(M44 - J45, 0))</f>
        <v>0.80000000000000071</v>
      </c>
    </row>
    <row r="45" spans="1:19" x14ac:dyDescent="0.2">
      <c r="A45" s="1">
        <v>43032</v>
      </c>
      <c r="B45" t="s">
        <v>22</v>
      </c>
      <c r="C45" s="1">
        <v>43033</v>
      </c>
      <c r="D45">
        <v>717.6</v>
      </c>
      <c r="E45">
        <v>681.72</v>
      </c>
      <c r="F45">
        <v>680</v>
      </c>
      <c r="G45" t="s">
        <v>23</v>
      </c>
      <c r="H45" t="s">
        <v>24</v>
      </c>
      <c r="I45" s="1">
        <v>43069</v>
      </c>
      <c r="J45">
        <v>9.1999999999999993</v>
      </c>
      <c r="K45">
        <v>11.2</v>
      </c>
      <c r="L45">
        <v>8.6999999999999993</v>
      </c>
      <c r="M45">
        <v>10.5</v>
      </c>
      <c r="N45">
        <v>28</v>
      </c>
      <c r="O45">
        <v>146000</v>
      </c>
    </row>
    <row r="46" spans="1:19" x14ac:dyDescent="0.2">
      <c r="A46" s="1">
        <v>43123</v>
      </c>
      <c r="B46" t="s">
        <v>19</v>
      </c>
      <c r="C46" s="1">
        <v>43122</v>
      </c>
      <c r="D46">
        <v>752.2</v>
      </c>
      <c r="E46">
        <v>789.81</v>
      </c>
      <c r="F46">
        <v>790</v>
      </c>
      <c r="G46" t="s">
        <v>20</v>
      </c>
      <c r="H46" t="s">
        <v>21</v>
      </c>
      <c r="I46" s="1">
        <v>43153</v>
      </c>
      <c r="J46">
        <v>15.3</v>
      </c>
      <c r="K46">
        <v>15.45</v>
      </c>
      <c r="L46">
        <v>13.15</v>
      </c>
      <c r="M46">
        <v>14.7</v>
      </c>
      <c r="N46">
        <v>6</v>
      </c>
      <c r="O46">
        <v>9000</v>
      </c>
      <c r="P46" s="2">
        <f>IFERROR(J46-J47,0)</f>
        <v>-4.3499999999999979</v>
      </c>
      <c r="Q46" s="2">
        <f>IF(P46=0, 0, IFERROR(M46 - M47, 0))</f>
        <v>-1.1500000000000004</v>
      </c>
      <c r="R46" s="2">
        <f t="shared" ref="R46" si="21">IF(P46=0, 0, IFERROR(J46 - M47, 0))</f>
        <v>-0.54999999999999893</v>
      </c>
      <c r="S46" s="2">
        <f>IF(P46=0, 0, IFERROR(M46 - J47, 0))</f>
        <v>-4.9499999999999993</v>
      </c>
    </row>
    <row r="47" spans="1:19" x14ac:dyDescent="0.2">
      <c r="A47" s="1">
        <v>43123</v>
      </c>
      <c r="B47" t="s">
        <v>22</v>
      </c>
      <c r="C47" s="1">
        <v>43124</v>
      </c>
      <c r="D47">
        <v>762.1</v>
      </c>
      <c r="E47">
        <v>800.2</v>
      </c>
      <c r="F47">
        <v>800</v>
      </c>
      <c r="G47" t="s">
        <v>20</v>
      </c>
      <c r="H47" t="s">
        <v>21</v>
      </c>
      <c r="I47" s="1">
        <v>43153</v>
      </c>
      <c r="J47">
        <v>19.649999999999999</v>
      </c>
      <c r="K47">
        <v>20.45</v>
      </c>
      <c r="L47">
        <v>14.6</v>
      </c>
      <c r="M47">
        <v>15.85</v>
      </c>
      <c r="N47">
        <v>530</v>
      </c>
      <c r="O47">
        <v>498000</v>
      </c>
    </row>
    <row r="48" spans="1:19" x14ac:dyDescent="0.2">
      <c r="A48" s="1">
        <v>43123</v>
      </c>
      <c r="B48" t="s">
        <v>19</v>
      </c>
      <c r="C48" s="1">
        <v>43122</v>
      </c>
      <c r="D48">
        <v>752.2</v>
      </c>
      <c r="E48">
        <v>714.59</v>
      </c>
      <c r="F48">
        <v>710</v>
      </c>
      <c r="G48" t="s">
        <v>23</v>
      </c>
      <c r="H48" t="s">
        <v>24</v>
      </c>
      <c r="I48" s="1">
        <v>43153</v>
      </c>
      <c r="J48">
        <v>12.05</v>
      </c>
      <c r="K48">
        <v>12.05</v>
      </c>
      <c r="L48">
        <v>12.05</v>
      </c>
      <c r="M48">
        <v>12.05</v>
      </c>
      <c r="N48">
        <v>1</v>
      </c>
      <c r="O48">
        <v>17000</v>
      </c>
      <c r="P48" s="2">
        <f>IFERROR(J48-J49,0)</f>
        <v>3.0500000000000007</v>
      </c>
      <c r="Q48" s="2">
        <f>IF(P48=0, 0, IFERROR(M48 - M49, 0))</f>
        <v>0.30000000000000071</v>
      </c>
      <c r="R48" s="2">
        <f t="shared" ref="R48" si="22">IF(P48=0, 0, IFERROR(J48 - M49, 0))</f>
        <v>0.30000000000000071</v>
      </c>
      <c r="S48" s="2">
        <f>IF(P48=0, 0, IFERROR(M48 - J49, 0))</f>
        <v>3.0500000000000007</v>
      </c>
    </row>
    <row r="49" spans="1:19" x14ac:dyDescent="0.2">
      <c r="A49" s="1">
        <v>43123</v>
      </c>
      <c r="B49" t="s">
        <v>22</v>
      </c>
      <c r="C49" s="1">
        <v>43124</v>
      </c>
      <c r="D49">
        <v>762.1</v>
      </c>
      <c r="E49">
        <v>724</v>
      </c>
      <c r="F49">
        <v>720</v>
      </c>
      <c r="G49" t="s">
        <v>23</v>
      </c>
      <c r="H49" t="s">
        <v>24</v>
      </c>
      <c r="I49" s="1">
        <v>43153</v>
      </c>
      <c r="J49">
        <v>9</v>
      </c>
      <c r="K49">
        <v>12.95</v>
      </c>
      <c r="L49">
        <v>9</v>
      </c>
      <c r="M49">
        <v>11.75</v>
      </c>
      <c r="N49">
        <v>32</v>
      </c>
      <c r="O49">
        <v>58000</v>
      </c>
    </row>
    <row r="50" spans="1:19" x14ac:dyDescent="0.2">
      <c r="A50" s="1">
        <v>43228</v>
      </c>
      <c r="B50" t="s">
        <v>19</v>
      </c>
      <c r="C50" s="1">
        <v>43227</v>
      </c>
      <c r="D50">
        <v>596.45000000000005</v>
      </c>
      <c r="E50">
        <v>626.27</v>
      </c>
      <c r="F50">
        <v>620</v>
      </c>
      <c r="G50" t="s">
        <v>20</v>
      </c>
      <c r="H50" t="s">
        <v>21</v>
      </c>
      <c r="I50" s="1">
        <v>43251</v>
      </c>
      <c r="J50">
        <v>8.6999999999999993</v>
      </c>
      <c r="K50">
        <v>12.1</v>
      </c>
      <c r="L50">
        <v>8.15</v>
      </c>
      <c r="M50">
        <v>11.65</v>
      </c>
      <c r="N50">
        <v>2664</v>
      </c>
      <c r="O50">
        <v>931558</v>
      </c>
      <c r="P50" s="2">
        <f>IFERROR(J50-J51,0)</f>
        <v>2.7999999999999989</v>
      </c>
      <c r="Q50" s="2">
        <f>IF(P50=0, 0, IFERROR(M50 - M51, 0))</f>
        <v>3.3499999999999996</v>
      </c>
      <c r="R50" s="2">
        <f t="shared" ref="R50" si="23">IF(P50=0, 0, IFERROR(J50 - M51, 0))</f>
        <v>0.39999999999999858</v>
      </c>
      <c r="S50" s="2">
        <f>IF(P50=0, 0, IFERROR(M50 - J51, 0))</f>
        <v>5.75</v>
      </c>
    </row>
    <row r="51" spans="1:19" x14ac:dyDescent="0.2">
      <c r="A51" s="1">
        <v>43228</v>
      </c>
      <c r="B51" t="s">
        <v>22</v>
      </c>
      <c r="C51" s="1">
        <v>43229</v>
      </c>
      <c r="D51">
        <v>603.15</v>
      </c>
      <c r="E51">
        <v>633.30999999999995</v>
      </c>
      <c r="F51">
        <v>640</v>
      </c>
      <c r="G51" t="s">
        <v>20</v>
      </c>
      <c r="H51" t="s">
        <v>21</v>
      </c>
      <c r="I51" s="1">
        <v>43251</v>
      </c>
      <c r="J51">
        <v>5.9</v>
      </c>
      <c r="K51">
        <v>9.9499999999999993</v>
      </c>
      <c r="L51">
        <v>5.9</v>
      </c>
      <c r="M51">
        <v>8.3000000000000007</v>
      </c>
      <c r="N51">
        <v>2325</v>
      </c>
      <c r="O51">
        <v>893362</v>
      </c>
    </row>
    <row r="52" spans="1:19" x14ac:dyDescent="0.2">
      <c r="A52" s="1">
        <v>43228</v>
      </c>
      <c r="B52" t="s">
        <v>19</v>
      </c>
      <c r="C52" s="1">
        <v>43227</v>
      </c>
      <c r="D52">
        <v>596.45000000000005</v>
      </c>
      <c r="E52">
        <v>566.63</v>
      </c>
      <c r="F52">
        <v>560</v>
      </c>
      <c r="G52" t="s">
        <v>23</v>
      </c>
      <c r="H52" t="s">
        <v>24</v>
      </c>
      <c r="I52" s="1">
        <v>43251</v>
      </c>
      <c r="J52">
        <v>9.4</v>
      </c>
      <c r="K52">
        <v>10.199999999999999</v>
      </c>
      <c r="L52">
        <v>6</v>
      </c>
      <c r="M52">
        <v>6.35</v>
      </c>
      <c r="N52">
        <v>1128</v>
      </c>
      <c r="O52">
        <v>553842</v>
      </c>
      <c r="P52" s="2">
        <f>IFERROR(J52-J53,0)</f>
        <v>-3.6500000000000004</v>
      </c>
      <c r="Q52" s="2">
        <f>IF(P52=0, 0, IFERROR(M52 - M53, 0))</f>
        <v>-3.6500000000000004</v>
      </c>
      <c r="R52" s="2">
        <f t="shared" ref="R52" si="24">IF(P52=0, 0, IFERROR(J52 - M53, 0))</f>
        <v>-0.59999999999999964</v>
      </c>
      <c r="S52" s="2">
        <f>IF(P52=0, 0, IFERROR(M52 - J53, 0))</f>
        <v>-6.7000000000000011</v>
      </c>
    </row>
    <row r="53" spans="1:19" x14ac:dyDescent="0.2">
      <c r="A53" s="1">
        <v>43228</v>
      </c>
      <c r="B53" t="s">
        <v>22</v>
      </c>
      <c r="C53" s="1">
        <v>43229</v>
      </c>
      <c r="D53">
        <v>603.15</v>
      </c>
      <c r="E53">
        <v>572.99</v>
      </c>
      <c r="F53">
        <v>580</v>
      </c>
      <c r="G53" t="s">
        <v>23</v>
      </c>
      <c r="H53" t="s">
        <v>24</v>
      </c>
      <c r="I53" s="1">
        <v>43251</v>
      </c>
      <c r="J53">
        <v>13.05</v>
      </c>
      <c r="K53">
        <v>13.05</v>
      </c>
      <c r="L53">
        <v>8.6999999999999993</v>
      </c>
      <c r="M53">
        <v>10</v>
      </c>
      <c r="N53">
        <v>1763</v>
      </c>
      <c r="O53">
        <v>820153</v>
      </c>
    </row>
    <row r="54" spans="1:19" x14ac:dyDescent="0.2">
      <c r="A54" s="1">
        <v>43305</v>
      </c>
      <c r="B54" t="s">
        <v>19</v>
      </c>
      <c r="C54" s="1">
        <v>43304</v>
      </c>
      <c r="D54">
        <v>516.9</v>
      </c>
      <c r="E54">
        <v>542.74</v>
      </c>
      <c r="F54">
        <v>540</v>
      </c>
      <c r="G54" t="s">
        <v>20</v>
      </c>
      <c r="H54" t="s">
        <v>21</v>
      </c>
      <c r="I54" s="1">
        <v>43342</v>
      </c>
      <c r="J54">
        <v>14</v>
      </c>
      <c r="K54">
        <v>18.2</v>
      </c>
      <c r="L54">
        <v>11.65</v>
      </c>
      <c r="M54">
        <v>17.05</v>
      </c>
      <c r="N54">
        <v>398</v>
      </c>
      <c r="O54">
        <v>337398</v>
      </c>
      <c r="P54" s="2">
        <f>IFERROR(J54-J55,0)</f>
        <v>-0.44999999999999929</v>
      </c>
      <c r="Q54" s="2">
        <f>IF(P54=0, 0, IFERROR(M54 - M55, 0))</f>
        <v>1.9000000000000004</v>
      </c>
      <c r="R54" s="2">
        <f t="shared" ref="R54" si="25">IF(P54=0, 0, IFERROR(J54 - M55, 0))</f>
        <v>-1.1500000000000004</v>
      </c>
      <c r="S54" s="2">
        <f>IF(P54=0, 0, IFERROR(M54 - J55, 0))</f>
        <v>2.6000000000000014</v>
      </c>
    </row>
    <row r="55" spans="1:19" x14ac:dyDescent="0.2">
      <c r="A55" s="1">
        <v>43305</v>
      </c>
      <c r="B55" t="s">
        <v>22</v>
      </c>
      <c r="C55" s="1">
        <v>43306</v>
      </c>
      <c r="D55">
        <v>536</v>
      </c>
      <c r="E55">
        <v>562.79999999999995</v>
      </c>
      <c r="F55">
        <v>560</v>
      </c>
      <c r="G55" t="s">
        <v>20</v>
      </c>
      <c r="H55" t="s">
        <v>21</v>
      </c>
      <c r="I55" s="1">
        <v>43342</v>
      </c>
      <c r="J55">
        <v>14.45</v>
      </c>
      <c r="K55">
        <v>16</v>
      </c>
      <c r="L55">
        <v>13.7</v>
      </c>
      <c r="M55">
        <v>15.15</v>
      </c>
      <c r="N55">
        <v>566</v>
      </c>
      <c r="O55">
        <v>574001</v>
      </c>
    </row>
    <row r="56" spans="1:19" x14ac:dyDescent="0.2">
      <c r="A56" s="1">
        <v>43305</v>
      </c>
      <c r="B56" t="s">
        <v>19</v>
      </c>
      <c r="C56" s="1">
        <v>43304</v>
      </c>
      <c r="D56">
        <v>516.9</v>
      </c>
      <c r="E56">
        <v>491.05</v>
      </c>
      <c r="F56">
        <v>500</v>
      </c>
      <c r="G56" t="s">
        <v>23</v>
      </c>
      <c r="H56" t="s">
        <v>24</v>
      </c>
      <c r="I56" s="1">
        <v>43342</v>
      </c>
      <c r="J56">
        <v>22.7</v>
      </c>
      <c r="K56">
        <v>25.5</v>
      </c>
      <c r="L56">
        <v>15.9</v>
      </c>
      <c r="M56">
        <v>16.45</v>
      </c>
      <c r="N56">
        <v>210</v>
      </c>
      <c r="O56">
        <v>241908</v>
      </c>
      <c r="P56" s="2">
        <f>IFERROR(J56-J57,0)</f>
        <v>12.6</v>
      </c>
      <c r="Q56" s="2">
        <f>IF(P56=0, 0, IFERROR(M56 - M57, 0))</f>
        <v>6.1999999999999993</v>
      </c>
      <c r="R56" s="2">
        <f t="shared" ref="R56" si="26">IF(P56=0, 0, IFERROR(J56 - M57, 0))</f>
        <v>12.45</v>
      </c>
      <c r="S56" s="2">
        <f>IF(P56=0, 0, IFERROR(M56 - J57, 0))</f>
        <v>6.35</v>
      </c>
    </row>
    <row r="57" spans="1:19" x14ac:dyDescent="0.2">
      <c r="A57" s="1">
        <v>43305</v>
      </c>
      <c r="B57" t="s">
        <v>22</v>
      </c>
      <c r="C57" s="1">
        <v>43306</v>
      </c>
      <c r="D57">
        <v>536</v>
      </c>
      <c r="E57">
        <v>509.2</v>
      </c>
      <c r="F57">
        <v>500</v>
      </c>
      <c r="G57" t="s">
        <v>23</v>
      </c>
      <c r="H57" t="s">
        <v>24</v>
      </c>
      <c r="I57" s="1">
        <v>43342</v>
      </c>
      <c r="J57">
        <v>10.1</v>
      </c>
      <c r="K57">
        <v>12.55</v>
      </c>
      <c r="L57">
        <v>10</v>
      </c>
      <c r="M57">
        <v>10.25</v>
      </c>
      <c r="N57">
        <v>318</v>
      </c>
      <c r="O57">
        <v>401058</v>
      </c>
    </row>
    <row r="58" spans="1:19" x14ac:dyDescent="0.2">
      <c r="A58" s="1">
        <v>43396</v>
      </c>
      <c r="B58" t="s">
        <v>19</v>
      </c>
      <c r="C58" s="1">
        <v>43395</v>
      </c>
      <c r="D58">
        <v>544.75</v>
      </c>
      <c r="E58">
        <v>571.99</v>
      </c>
      <c r="F58">
        <v>570</v>
      </c>
      <c r="G58" t="s">
        <v>20</v>
      </c>
      <c r="H58" t="s">
        <v>21</v>
      </c>
      <c r="I58" s="1">
        <v>43433</v>
      </c>
      <c r="J58">
        <v>20</v>
      </c>
      <c r="K58">
        <v>21.75</v>
      </c>
      <c r="L58">
        <v>18</v>
      </c>
      <c r="M58">
        <v>18.350000000000001</v>
      </c>
      <c r="N58">
        <v>11</v>
      </c>
      <c r="O58">
        <v>16976</v>
      </c>
      <c r="P58" s="2">
        <f>IFERROR(J58-J59,0)</f>
        <v>3.6000000000000014</v>
      </c>
      <c r="Q58" s="2">
        <f>IF(P58=0, 0, IFERROR(M58 - M59, 0))</f>
        <v>3.4500000000000011</v>
      </c>
      <c r="R58" s="2">
        <f t="shared" ref="R58" si="27">IF(P58=0, 0, IFERROR(J58 - M59, 0))</f>
        <v>5.0999999999999996</v>
      </c>
      <c r="S58" s="2">
        <f>IF(P58=0, 0, IFERROR(M58 - J59, 0))</f>
        <v>1.9500000000000028</v>
      </c>
    </row>
    <row r="59" spans="1:19" x14ac:dyDescent="0.2">
      <c r="A59" s="1">
        <v>43396</v>
      </c>
      <c r="B59" t="s">
        <v>22</v>
      </c>
      <c r="C59" s="1">
        <v>43397</v>
      </c>
      <c r="D59">
        <v>550.04999999999995</v>
      </c>
      <c r="E59">
        <v>577.54999999999995</v>
      </c>
      <c r="F59">
        <v>580</v>
      </c>
      <c r="G59" t="s">
        <v>20</v>
      </c>
      <c r="H59" t="s">
        <v>21</v>
      </c>
      <c r="I59" s="1">
        <v>43433</v>
      </c>
      <c r="J59">
        <v>16.399999999999999</v>
      </c>
      <c r="K59">
        <v>16.399999999999999</v>
      </c>
      <c r="L59">
        <v>13.1</v>
      </c>
      <c r="M59">
        <v>14.9</v>
      </c>
      <c r="N59">
        <v>229</v>
      </c>
      <c r="O59">
        <v>195224</v>
      </c>
    </row>
    <row r="60" spans="1:19" x14ac:dyDescent="0.2">
      <c r="A60" s="1">
        <v>43396</v>
      </c>
      <c r="B60" t="s">
        <v>19</v>
      </c>
      <c r="C60" s="1">
        <v>43395</v>
      </c>
      <c r="D60">
        <v>544.75</v>
      </c>
      <c r="E60">
        <v>517.51</v>
      </c>
      <c r="F60">
        <v>520</v>
      </c>
      <c r="G60" t="s">
        <v>23</v>
      </c>
      <c r="H60" t="s">
        <v>24</v>
      </c>
      <c r="I60" s="1">
        <v>43433</v>
      </c>
      <c r="J60">
        <v>14.05</v>
      </c>
      <c r="K60">
        <v>19.5</v>
      </c>
      <c r="L60">
        <v>14</v>
      </c>
      <c r="M60">
        <v>17.8</v>
      </c>
      <c r="N60">
        <v>84</v>
      </c>
      <c r="O60">
        <v>179309</v>
      </c>
      <c r="P60" s="2">
        <f>IFERROR(J60-J61,0)</f>
        <v>5.0000000000000711E-2</v>
      </c>
      <c r="Q60" s="2">
        <f>IF(P60=0, 0, IFERROR(M60 - M61, 0))</f>
        <v>3.9500000000000011</v>
      </c>
      <c r="R60" s="2">
        <f t="shared" ref="R60" si="28">IF(P60=0, 0, IFERROR(J60 - M61, 0))</f>
        <v>0.20000000000000107</v>
      </c>
      <c r="S60" s="2">
        <f>IF(P60=0, 0, IFERROR(M60 - J61, 0))</f>
        <v>3.8000000000000007</v>
      </c>
    </row>
    <row r="61" spans="1:19" x14ac:dyDescent="0.2">
      <c r="A61" s="1">
        <v>43396</v>
      </c>
      <c r="B61" t="s">
        <v>22</v>
      </c>
      <c r="C61" s="1">
        <v>43397</v>
      </c>
      <c r="D61">
        <v>550.04999999999995</v>
      </c>
      <c r="E61">
        <v>522.54999999999995</v>
      </c>
      <c r="F61">
        <v>520</v>
      </c>
      <c r="G61" t="s">
        <v>23</v>
      </c>
      <c r="H61" t="s">
        <v>24</v>
      </c>
      <c r="I61" s="1">
        <v>43433</v>
      </c>
      <c r="J61">
        <v>14</v>
      </c>
      <c r="K61">
        <v>17</v>
      </c>
      <c r="L61">
        <v>13.5</v>
      </c>
      <c r="M61">
        <v>13.85</v>
      </c>
      <c r="N61">
        <v>115</v>
      </c>
      <c r="O61">
        <v>240847</v>
      </c>
    </row>
    <row r="62" spans="1:19" x14ac:dyDescent="0.2">
      <c r="A62" s="1">
        <v>43487</v>
      </c>
      <c r="B62" t="s">
        <v>19</v>
      </c>
      <c r="C62" s="1">
        <v>43486</v>
      </c>
      <c r="D62">
        <v>471.7</v>
      </c>
      <c r="E62">
        <v>495.28</v>
      </c>
      <c r="F62">
        <v>500</v>
      </c>
      <c r="G62" t="s">
        <v>20</v>
      </c>
      <c r="H62" t="s">
        <v>21</v>
      </c>
      <c r="I62" s="1">
        <v>43496</v>
      </c>
      <c r="J62">
        <v>2.8</v>
      </c>
      <c r="K62">
        <v>3.35</v>
      </c>
      <c r="L62">
        <v>2.0499999999999998</v>
      </c>
      <c r="M62">
        <v>2.2000000000000002</v>
      </c>
      <c r="N62">
        <v>1949</v>
      </c>
      <c r="O62">
        <v>3470531</v>
      </c>
      <c r="P62" s="2">
        <f>IFERROR(J62-J63,0)</f>
        <v>1.3499999999999999</v>
      </c>
      <c r="Q62" s="2">
        <f>IF(P62=0, 0, IFERROR(M62 - M63, 0))</f>
        <v>0.60000000000000009</v>
      </c>
      <c r="R62" s="2">
        <f t="shared" ref="R62" si="29">IF(P62=0, 0, IFERROR(J62 - M63, 0))</f>
        <v>1.1999999999999997</v>
      </c>
      <c r="S62" s="2">
        <f>IF(P62=0, 0, IFERROR(M62 - J63, 0))</f>
        <v>0.75000000000000022</v>
      </c>
    </row>
    <row r="63" spans="1:19" x14ac:dyDescent="0.2">
      <c r="A63" s="1">
        <v>43487</v>
      </c>
      <c r="B63" t="s">
        <v>22</v>
      </c>
      <c r="C63" s="1">
        <v>43488</v>
      </c>
      <c r="D63">
        <v>464.6</v>
      </c>
      <c r="E63">
        <v>487.83</v>
      </c>
      <c r="F63">
        <v>490</v>
      </c>
      <c r="G63" t="s">
        <v>20</v>
      </c>
      <c r="H63" t="s">
        <v>21</v>
      </c>
      <c r="I63" s="1">
        <v>43496</v>
      </c>
      <c r="J63">
        <v>1.45</v>
      </c>
      <c r="K63">
        <v>2</v>
      </c>
      <c r="L63">
        <v>1.3</v>
      </c>
      <c r="M63">
        <v>1.6</v>
      </c>
      <c r="N63">
        <v>980</v>
      </c>
      <c r="O63">
        <v>1811127</v>
      </c>
    </row>
    <row r="64" spans="1:19" x14ac:dyDescent="0.2">
      <c r="A64" s="1">
        <v>43487</v>
      </c>
      <c r="B64" t="s">
        <v>19</v>
      </c>
      <c r="C64" s="1">
        <v>43486</v>
      </c>
      <c r="D64">
        <v>471.7</v>
      </c>
      <c r="E64">
        <v>448.11</v>
      </c>
      <c r="F64">
        <v>450</v>
      </c>
      <c r="G64" t="s">
        <v>23</v>
      </c>
      <c r="H64" t="s">
        <v>24</v>
      </c>
      <c r="I64" s="1">
        <v>43496</v>
      </c>
      <c r="J64">
        <v>3.1</v>
      </c>
      <c r="K64">
        <v>3.1</v>
      </c>
      <c r="L64">
        <v>1.85</v>
      </c>
      <c r="M64">
        <v>2.6</v>
      </c>
      <c r="N64">
        <v>817</v>
      </c>
      <c r="O64">
        <v>822275</v>
      </c>
      <c r="P64" s="2">
        <f>IFERROR(J64-J65,0)</f>
        <v>-0.44999999999999973</v>
      </c>
      <c r="Q64" s="2">
        <f>IF(P64=0, 0, IFERROR(M64 - M65, 0))</f>
        <v>1.1000000000000001</v>
      </c>
      <c r="R64" s="2">
        <f t="shared" ref="R64" si="30">IF(P64=0, 0, IFERROR(J64 - M65, 0))</f>
        <v>1.6</v>
      </c>
      <c r="S64" s="2">
        <f>IF(P64=0, 0, IFERROR(M64 - J65, 0))</f>
        <v>-0.94999999999999973</v>
      </c>
    </row>
    <row r="65" spans="1:19" x14ac:dyDescent="0.2">
      <c r="A65" s="1">
        <v>43487</v>
      </c>
      <c r="B65" t="s">
        <v>22</v>
      </c>
      <c r="C65" s="1">
        <v>43488</v>
      </c>
      <c r="D65">
        <v>464.6</v>
      </c>
      <c r="E65">
        <v>441.37</v>
      </c>
      <c r="F65">
        <v>440</v>
      </c>
      <c r="G65" t="s">
        <v>23</v>
      </c>
      <c r="H65" t="s">
        <v>24</v>
      </c>
      <c r="I65" s="1">
        <v>43496</v>
      </c>
      <c r="J65">
        <v>3.55</v>
      </c>
      <c r="K65">
        <v>3.55</v>
      </c>
      <c r="L65">
        <v>1.25</v>
      </c>
      <c r="M65">
        <v>1.5</v>
      </c>
      <c r="N65">
        <v>1145</v>
      </c>
      <c r="O65">
        <v>601587</v>
      </c>
    </row>
    <row r="66" spans="1:19" x14ac:dyDescent="0.2">
      <c r="A66" s="1">
        <v>43592</v>
      </c>
      <c r="B66" t="s">
        <v>19</v>
      </c>
      <c r="C66" s="1">
        <v>43591</v>
      </c>
      <c r="D66">
        <v>535.95000000000005</v>
      </c>
      <c r="E66">
        <v>562.75</v>
      </c>
      <c r="F66">
        <v>560</v>
      </c>
      <c r="G66" t="s">
        <v>20</v>
      </c>
      <c r="H66" t="s">
        <v>21</v>
      </c>
      <c r="I66" s="1">
        <v>43615</v>
      </c>
      <c r="J66">
        <v>12.5</v>
      </c>
      <c r="K66">
        <v>15.5</v>
      </c>
      <c r="L66">
        <v>9.5500000000000007</v>
      </c>
      <c r="M66">
        <v>13.05</v>
      </c>
      <c r="N66">
        <v>2699</v>
      </c>
      <c r="O66">
        <v>879569</v>
      </c>
      <c r="P66" s="2">
        <f>IFERROR(J66-J67,0)</f>
        <v>-0.15000000000000036</v>
      </c>
      <c r="Q66" s="2">
        <f>IF(P66=0, 0, IFERROR(M66 - M67, 0))</f>
        <v>1.9000000000000004</v>
      </c>
      <c r="R66" s="2">
        <f t="shared" ref="R66" si="31">IF(P66=0, 0, IFERROR(J66 - M67, 0))</f>
        <v>1.3499999999999996</v>
      </c>
      <c r="S66" s="2">
        <f>IF(P66=0, 0, IFERROR(M66 - J67, 0))</f>
        <v>0.40000000000000036</v>
      </c>
    </row>
    <row r="67" spans="1:19" x14ac:dyDescent="0.2">
      <c r="A67" s="1">
        <v>43592</v>
      </c>
      <c r="B67" t="s">
        <v>22</v>
      </c>
      <c r="C67" s="1">
        <v>43593</v>
      </c>
      <c r="D67">
        <v>522.65</v>
      </c>
      <c r="E67">
        <v>548.78</v>
      </c>
      <c r="F67">
        <v>550</v>
      </c>
      <c r="G67" t="s">
        <v>20</v>
      </c>
      <c r="H67" t="s">
        <v>21</v>
      </c>
      <c r="I67" s="1">
        <v>43615</v>
      </c>
      <c r="J67">
        <v>12.65</v>
      </c>
      <c r="K67">
        <v>14.8</v>
      </c>
      <c r="L67">
        <v>10.85</v>
      </c>
      <c r="M67">
        <v>11.15</v>
      </c>
      <c r="N67">
        <v>1026</v>
      </c>
      <c r="O67">
        <v>797872</v>
      </c>
    </row>
    <row r="68" spans="1:19" x14ac:dyDescent="0.2">
      <c r="A68" s="1">
        <v>43592</v>
      </c>
      <c r="B68" t="s">
        <v>19</v>
      </c>
      <c r="C68" s="1">
        <v>43591</v>
      </c>
      <c r="D68">
        <v>535.95000000000005</v>
      </c>
      <c r="E68">
        <v>509.15</v>
      </c>
      <c r="F68">
        <v>510</v>
      </c>
      <c r="G68" t="s">
        <v>23</v>
      </c>
      <c r="H68" t="s">
        <v>24</v>
      </c>
      <c r="I68" s="1">
        <v>43615</v>
      </c>
      <c r="J68">
        <v>9.5</v>
      </c>
      <c r="K68">
        <v>11.9</v>
      </c>
      <c r="L68">
        <v>8.9</v>
      </c>
      <c r="M68">
        <v>10.15</v>
      </c>
      <c r="N68">
        <v>1267</v>
      </c>
      <c r="O68">
        <v>424400</v>
      </c>
      <c r="P68" s="2">
        <f>IFERROR(J68-J69,0)</f>
        <v>0.25</v>
      </c>
      <c r="Q68" s="2">
        <f>IF(P68=0, 0, IFERROR(M68 - M69, 0))</f>
        <v>0.15000000000000036</v>
      </c>
      <c r="R68" s="2">
        <f t="shared" ref="R68" si="32">IF(P68=0, 0, IFERROR(J68 - M69, 0))</f>
        <v>-0.5</v>
      </c>
      <c r="S68" s="2">
        <f>IF(P68=0, 0, IFERROR(M68 - J69, 0))</f>
        <v>0.90000000000000036</v>
      </c>
    </row>
    <row r="69" spans="1:19" x14ac:dyDescent="0.2">
      <c r="A69" s="1">
        <v>43592</v>
      </c>
      <c r="B69" t="s">
        <v>22</v>
      </c>
      <c r="C69" s="1">
        <v>43593</v>
      </c>
      <c r="D69">
        <v>522.65</v>
      </c>
      <c r="E69">
        <v>496.52</v>
      </c>
      <c r="F69">
        <v>500</v>
      </c>
      <c r="G69" t="s">
        <v>23</v>
      </c>
      <c r="H69" t="s">
        <v>24</v>
      </c>
      <c r="I69" s="1">
        <v>43615</v>
      </c>
      <c r="J69">
        <v>9.25</v>
      </c>
      <c r="K69">
        <v>10.35</v>
      </c>
      <c r="L69">
        <v>7.8</v>
      </c>
      <c r="M69">
        <v>10</v>
      </c>
      <c r="N69">
        <v>1586</v>
      </c>
      <c r="O69">
        <v>1124660</v>
      </c>
    </row>
    <row r="70" spans="1:19" x14ac:dyDescent="0.2">
      <c r="A70" s="1">
        <v>43669</v>
      </c>
      <c r="B70" t="s">
        <v>19</v>
      </c>
      <c r="C70" s="1">
        <v>43668</v>
      </c>
      <c r="D70">
        <v>465.55</v>
      </c>
      <c r="E70">
        <v>488.83</v>
      </c>
      <c r="F70">
        <v>490</v>
      </c>
      <c r="G70" t="s">
        <v>20</v>
      </c>
      <c r="H70" t="s">
        <v>21</v>
      </c>
      <c r="I70" s="1">
        <v>43706</v>
      </c>
      <c r="J70">
        <v>8.9499999999999993</v>
      </c>
      <c r="K70">
        <v>11.1</v>
      </c>
      <c r="L70">
        <v>8.1</v>
      </c>
      <c r="M70">
        <v>10.8</v>
      </c>
      <c r="N70">
        <v>135</v>
      </c>
      <c r="O70">
        <v>99734</v>
      </c>
      <c r="P70" s="2">
        <f>IFERROR(J70-J71,0)</f>
        <v>-7.4000000000000021</v>
      </c>
      <c r="Q70" s="2">
        <f>IF(P70=0, 0, IFERROR(M70 - M71, 0))</f>
        <v>0.35000000000000142</v>
      </c>
      <c r="R70" s="2">
        <f t="shared" ref="R70" si="33">IF(P70=0, 0, IFERROR(J70 - M71, 0))</f>
        <v>-1.5</v>
      </c>
      <c r="S70" s="2">
        <f>IF(P70=0, 0, IFERROR(M70 - J71, 0))</f>
        <v>-5.5500000000000007</v>
      </c>
    </row>
    <row r="71" spans="1:19" x14ac:dyDescent="0.2">
      <c r="A71" s="1">
        <v>43669</v>
      </c>
      <c r="B71" t="s">
        <v>22</v>
      </c>
      <c r="C71" s="1">
        <v>43670</v>
      </c>
      <c r="D71">
        <v>446</v>
      </c>
      <c r="E71">
        <v>468.3</v>
      </c>
      <c r="F71">
        <v>470</v>
      </c>
      <c r="G71" t="s">
        <v>20</v>
      </c>
      <c r="H71" t="s">
        <v>21</v>
      </c>
      <c r="I71" s="1">
        <v>43706</v>
      </c>
      <c r="J71">
        <v>16.350000000000001</v>
      </c>
      <c r="K71">
        <v>16.45</v>
      </c>
      <c r="L71">
        <v>10</v>
      </c>
      <c r="M71">
        <v>10.45</v>
      </c>
      <c r="N71">
        <v>530</v>
      </c>
      <c r="O71">
        <v>257823</v>
      </c>
    </row>
    <row r="72" spans="1:19" x14ac:dyDescent="0.2">
      <c r="A72" s="1">
        <v>43669</v>
      </c>
      <c r="B72" t="s">
        <v>19</v>
      </c>
      <c r="C72" s="1">
        <v>43668</v>
      </c>
      <c r="D72">
        <v>465.55</v>
      </c>
      <c r="E72">
        <v>442.27</v>
      </c>
      <c r="F72">
        <v>440</v>
      </c>
      <c r="G72" t="s">
        <v>23</v>
      </c>
      <c r="H72" t="s">
        <v>24</v>
      </c>
      <c r="I72" s="1">
        <v>43706</v>
      </c>
      <c r="J72">
        <v>12</v>
      </c>
      <c r="K72">
        <v>15.85</v>
      </c>
      <c r="L72">
        <v>8.6</v>
      </c>
      <c r="M72">
        <v>8.9</v>
      </c>
      <c r="N72">
        <v>123</v>
      </c>
      <c r="O72">
        <v>118832</v>
      </c>
      <c r="P72" s="2">
        <f>IFERROR(J72-J73,0)</f>
        <v>5.5</v>
      </c>
      <c r="Q72" s="2">
        <f>IF(P72=0, 0, IFERROR(M72 - M73, 0))</f>
        <v>-9.9999999999999645E-2</v>
      </c>
      <c r="R72" s="2">
        <f t="shared" ref="R72" si="34">IF(P72=0, 0, IFERROR(J72 - M73, 0))</f>
        <v>3</v>
      </c>
      <c r="S72" s="2">
        <f>IF(P72=0, 0, IFERROR(M72 - J73, 0))</f>
        <v>2.4000000000000004</v>
      </c>
    </row>
    <row r="73" spans="1:19" x14ac:dyDescent="0.2">
      <c r="A73" s="1">
        <v>43669</v>
      </c>
      <c r="B73" t="s">
        <v>22</v>
      </c>
      <c r="C73" s="1">
        <v>43670</v>
      </c>
      <c r="D73">
        <v>446</v>
      </c>
      <c r="E73">
        <v>423.7</v>
      </c>
      <c r="F73">
        <v>420</v>
      </c>
      <c r="G73" t="s">
        <v>23</v>
      </c>
      <c r="H73" t="s">
        <v>24</v>
      </c>
      <c r="I73" s="1">
        <v>43706</v>
      </c>
      <c r="J73">
        <v>6.5</v>
      </c>
      <c r="K73">
        <v>10.4</v>
      </c>
      <c r="L73">
        <v>6</v>
      </c>
      <c r="M73">
        <v>9</v>
      </c>
      <c r="N73">
        <v>196</v>
      </c>
      <c r="O73">
        <v>99734</v>
      </c>
    </row>
    <row r="74" spans="1:19" x14ac:dyDescent="0.2">
      <c r="A74" s="1">
        <v>43760</v>
      </c>
      <c r="B74" t="s">
        <v>19</v>
      </c>
      <c r="C74" s="1">
        <v>43759</v>
      </c>
      <c r="D74" t="s">
        <v>25</v>
      </c>
      <c r="E74" t="s">
        <v>25</v>
      </c>
      <c r="F74" t="s">
        <v>25</v>
      </c>
      <c r="G74" t="s">
        <v>20</v>
      </c>
      <c r="H74" t="s">
        <v>21</v>
      </c>
      <c r="I74" t="s">
        <v>25</v>
      </c>
      <c r="J74" t="s">
        <v>25</v>
      </c>
      <c r="K74" t="s">
        <v>25</v>
      </c>
      <c r="L74" t="s">
        <v>25</v>
      </c>
      <c r="M74" t="s">
        <v>25</v>
      </c>
      <c r="N74" t="s">
        <v>25</v>
      </c>
      <c r="O74" t="s">
        <v>25</v>
      </c>
      <c r="P74" s="2">
        <f>IFERROR(J74-J75,0)</f>
        <v>0</v>
      </c>
      <c r="Q74" s="2">
        <f>IF(P74=0, 0, IFERROR(M74 - M75, 0))</f>
        <v>0</v>
      </c>
      <c r="R74" s="2">
        <f t="shared" ref="R74" si="35">IF(P74=0, 0, IFERROR(J74 - M75, 0))</f>
        <v>0</v>
      </c>
      <c r="S74" s="2">
        <f>IF(P74=0, 0, IFERROR(M74 - J75, 0))</f>
        <v>0</v>
      </c>
    </row>
    <row r="75" spans="1:19" x14ac:dyDescent="0.2">
      <c r="A75" s="1">
        <v>43760</v>
      </c>
      <c r="B75" t="s">
        <v>22</v>
      </c>
      <c r="C75" s="1">
        <v>43761</v>
      </c>
      <c r="D75">
        <v>356.2</v>
      </c>
      <c r="E75">
        <v>374.01</v>
      </c>
      <c r="F75">
        <v>370</v>
      </c>
      <c r="G75" t="s">
        <v>20</v>
      </c>
      <c r="H75" t="s">
        <v>21</v>
      </c>
      <c r="I75" s="1">
        <v>43769</v>
      </c>
      <c r="J75">
        <v>5.9</v>
      </c>
      <c r="K75">
        <v>7.05</v>
      </c>
      <c r="L75">
        <v>4.9000000000000004</v>
      </c>
      <c r="M75">
        <v>5.85</v>
      </c>
      <c r="N75">
        <v>1703</v>
      </c>
      <c r="O75">
        <v>1420679</v>
      </c>
    </row>
    <row r="76" spans="1:19" x14ac:dyDescent="0.2">
      <c r="A76" s="1">
        <v>43760</v>
      </c>
      <c r="B76" t="s">
        <v>19</v>
      </c>
      <c r="C76" s="1">
        <v>43759</v>
      </c>
      <c r="D76" t="s">
        <v>25</v>
      </c>
      <c r="E76" t="s">
        <v>25</v>
      </c>
      <c r="F76" t="s">
        <v>25</v>
      </c>
      <c r="G76" t="s">
        <v>23</v>
      </c>
      <c r="H76" t="s">
        <v>24</v>
      </c>
      <c r="I76" t="s">
        <v>25</v>
      </c>
      <c r="J76" t="s">
        <v>25</v>
      </c>
      <c r="K76" t="s">
        <v>25</v>
      </c>
      <c r="L76" t="s">
        <v>25</v>
      </c>
      <c r="M76" t="s">
        <v>25</v>
      </c>
      <c r="N76" t="s">
        <v>25</v>
      </c>
      <c r="O76" t="s">
        <v>25</v>
      </c>
      <c r="P76" s="2">
        <f>IFERROR(J76-J77,0)</f>
        <v>0</v>
      </c>
      <c r="Q76" s="2">
        <f>IF(P76=0, 0, IFERROR(M76 - M77, 0))</f>
        <v>0</v>
      </c>
      <c r="R76" s="2">
        <f t="shared" ref="R76" si="36">IF(P76=0, 0, IFERROR(J76 - M77, 0))</f>
        <v>0</v>
      </c>
      <c r="S76" s="2">
        <f>IF(P76=0, 0, IFERROR(M76 - J77, 0))</f>
        <v>0</v>
      </c>
    </row>
    <row r="77" spans="1:19" x14ac:dyDescent="0.2">
      <c r="A77" s="1">
        <v>43760</v>
      </c>
      <c r="B77" t="s">
        <v>22</v>
      </c>
      <c r="C77" s="1">
        <v>43761</v>
      </c>
      <c r="D77">
        <v>356.2</v>
      </c>
      <c r="E77">
        <v>338.39</v>
      </c>
      <c r="F77">
        <v>340</v>
      </c>
      <c r="G77" t="s">
        <v>23</v>
      </c>
      <c r="H77" t="s">
        <v>24</v>
      </c>
      <c r="I77" s="1">
        <v>43769</v>
      </c>
      <c r="J77">
        <v>6.7</v>
      </c>
      <c r="K77">
        <v>7.5</v>
      </c>
      <c r="L77">
        <v>4.25</v>
      </c>
      <c r="M77">
        <v>4.3499999999999996</v>
      </c>
      <c r="N77">
        <v>1166</v>
      </c>
      <c r="O77">
        <v>589916</v>
      </c>
    </row>
    <row r="78" spans="1:19" x14ac:dyDescent="0.2">
      <c r="A78" s="1">
        <v>43851</v>
      </c>
      <c r="B78" t="s">
        <v>19</v>
      </c>
      <c r="C78" s="1">
        <v>43850</v>
      </c>
      <c r="D78">
        <v>490.65</v>
      </c>
      <c r="E78">
        <v>515.17999999999995</v>
      </c>
      <c r="F78">
        <v>520</v>
      </c>
      <c r="G78" t="s">
        <v>20</v>
      </c>
      <c r="H78" t="s">
        <v>21</v>
      </c>
      <c r="I78" s="1">
        <v>43860</v>
      </c>
      <c r="J78">
        <v>4</v>
      </c>
      <c r="K78">
        <v>4.3</v>
      </c>
      <c r="L78">
        <v>2.2999999999999998</v>
      </c>
      <c r="M78">
        <v>2.4500000000000002</v>
      </c>
      <c r="N78">
        <v>1410</v>
      </c>
      <c r="O78">
        <v>1684500</v>
      </c>
      <c r="P78" s="2">
        <f>IFERROR(J78-J79,0)</f>
        <v>0.89999999999999991</v>
      </c>
      <c r="Q78" s="2">
        <f>IF(P78=0, 0, IFERROR(M78 - M79, 0))</f>
        <v>0.20000000000000018</v>
      </c>
      <c r="R78" s="2">
        <f t="shared" ref="R78" si="37">IF(P78=0, 0, IFERROR(J78 - M79, 0))</f>
        <v>1.75</v>
      </c>
      <c r="S78" s="2">
        <f>IF(P78=0, 0, IFERROR(M78 - J79, 0))</f>
        <v>-0.64999999999999991</v>
      </c>
    </row>
    <row r="79" spans="1:19" x14ac:dyDescent="0.2">
      <c r="A79" s="1">
        <v>43851</v>
      </c>
      <c r="B79" t="s">
        <v>22</v>
      </c>
      <c r="C79" s="1">
        <v>43852</v>
      </c>
      <c r="D79">
        <v>475.05</v>
      </c>
      <c r="E79">
        <v>498.8</v>
      </c>
      <c r="F79">
        <v>500</v>
      </c>
      <c r="G79" t="s">
        <v>20</v>
      </c>
      <c r="H79" t="s">
        <v>21</v>
      </c>
      <c r="I79" s="1">
        <v>43860</v>
      </c>
      <c r="J79">
        <v>3.1</v>
      </c>
      <c r="K79">
        <v>3.2</v>
      </c>
      <c r="L79">
        <v>2.1</v>
      </c>
      <c r="M79">
        <v>2.25</v>
      </c>
      <c r="N79">
        <v>1615</v>
      </c>
      <c r="O79">
        <v>2445000</v>
      </c>
    </row>
    <row r="80" spans="1:19" x14ac:dyDescent="0.2">
      <c r="A80" s="1">
        <v>43851</v>
      </c>
      <c r="B80" t="s">
        <v>19</v>
      </c>
      <c r="C80" s="1">
        <v>43850</v>
      </c>
      <c r="D80">
        <v>490.65</v>
      </c>
      <c r="E80">
        <v>466.12</v>
      </c>
      <c r="F80">
        <v>470</v>
      </c>
      <c r="G80" t="s">
        <v>23</v>
      </c>
      <c r="H80" t="s">
        <v>24</v>
      </c>
      <c r="I80" s="1">
        <v>43860</v>
      </c>
      <c r="J80">
        <v>3.35</v>
      </c>
      <c r="K80">
        <v>3.8</v>
      </c>
      <c r="L80">
        <v>2.4500000000000002</v>
      </c>
      <c r="M80">
        <v>3.4</v>
      </c>
      <c r="N80">
        <v>867</v>
      </c>
      <c r="O80">
        <v>1212000</v>
      </c>
      <c r="P80" s="2">
        <f>IFERROR(J80-J81,0)</f>
        <v>1.35</v>
      </c>
      <c r="Q80" s="2">
        <f>IF(P80=0, 0, IFERROR(M80 - M81, 0))</f>
        <v>1.5</v>
      </c>
      <c r="R80" s="2">
        <f t="shared" ref="R80" si="38">IF(P80=0, 0, IFERROR(J80 - M81, 0))</f>
        <v>1.4500000000000002</v>
      </c>
      <c r="S80" s="2">
        <f>IF(P80=0, 0, IFERROR(M80 - J81, 0))</f>
        <v>1.4</v>
      </c>
    </row>
    <row r="81" spans="1:19" x14ac:dyDescent="0.2">
      <c r="A81" s="1">
        <v>43851</v>
      </c>
      <c r="B81" t="s">
        <v>22</v>
      </c>
      <c r="C81" s="1">
        <v>43852</v>
      </c>
      <c r="D81">
        <v>475.05</v>
      </c>
      <c r="E81">
        <v>451.3</v>
      </c>
      <c r="F81">
        <v>450</v>
      </c>
      <c r="G81" t="s">
        <v>23</v>
      </c>
      <c r="H81" t="s">
        <v>24</v>
      </c>
      <c r="I81" s="1">
        <v>43860</v>
      </c>
      <c r="J81">
        <v>2</v>
      </c>
      <c r="K81">
        <v>2.25</v>
      </c>
      <c r="L81">
        <v>1.6</v>
      </c>
      <c r="M81">
        <v>1.9</v>
      </c>
      <c r="N81">
        <v>552</v>
      </c>
      <c r="O81">
        <v>880500</v>
      </c>
    </row>
    <row r="82" spans="1:19" x14ac:dyDescent="0.2">
      <c r="A82" s="1">
        <v>43963</v>
      </c>
      <c r="B82" t="s">
        <v>19</v>
      </c>
      <c r="C82" s="1">
        <v>43962</v>
      </c>
      <c r="D82">
        <v>276.2</v>
      </c>
      <c r="E82">
        <v>290.01</v>
      </c>
      <c r="F82">
        <v>290</v>
      </c>
      <c r="G82" t="s">
        <v>20</v>
      </c>
      <c r="H82" t="s">
        <v>21</v>
      </c>
      <c r="I82" s="1">
        <v>43979</v>
      </c>
      <c r="J82">
        <v>11</v>
      </c>
      <c r="K82">
        <v>13.65</v>
      </c>
      <c r="L82">
        <v>10.7</v>
      </c>
      <c r="M82">
        <v>11</v>
      </c>
      <c r="N82">
        <v>1341</v>
      </c>
      <c r="O82">
        <v>583500</v>
      </c>
      <c r="P82" s="2">
        <f>IFERROR(J82-J83,0)</f>
        <v>-3.1999999999999993</v>
      </c>
      <c r="Q82" s="2">
        <f>IF(P82=0, 0, IFERROR(M82 - M83, 0))</f>
        <v>-0.15000000000000036</v>
      </c>
      <c r="R82" s="2">
        <f t="shared" ref="R82" si="39">IF(P82=0, 0, IFERROR(J82 - M83, 0))</f>
        <v>-0.15000000000000036</v>
      </c>
      <c r="S82" s="2">
        <f>IF(P82=0, 0, IFERROR(M82 - J83, 0))</f>
        <v>-3.1999999999999993</v>
      </c>
    </row>
    <row r="83" spans="1:19" x14ac:dyDescent="0.2">
      <c r="A83" s="1">
        <v>43963</v>
      </c>
      <c r="B83" t="s">
        <v>22</v>
      </c>
      <c r="C83" s="1">
        <v>43964</v>
      </c>
      <c r="D83">
        <v>276.55</v>
      </c>
      <c r="E83">
        <v>290.38</v>
      </c>
      <c r="F83">
        <v>290</v>
      </c>
      <c r="G83" t="s">
        <v>20</v>
      </c>
      <c r="H83" t="s">
        <v>21</v>
      </c>
      <c r="I83" s="1">
        <v>43979</v>
      </c>
      <c r="J83">
        <v>14.2</v>
      </c>
      <c r="K83">
        <v>14.45</v>
      </c>
      <c r="L83">
        <v>10</v>
      </c>
      <c r="M83">
        <v>11.15</v>
      </c>
      <c r="N83">
        <v>1859</v>
      </c>
      <c r="O83">
        <v>772500</v>
      </c>
    </row>
    <row r="84" spans="1:19" x14ac:dyDescent="0.2">
      <c r="A84" s="1">
        <v>43963</v>
      </c>
      <c r="B84" t="s">
        <v>19</v>
      </c>
      <c r="C84" s="1">
        <v>43962</v>
      </c>
      <c r="D84">
        <v>276.2</v>
      </c>
      <c r="E84">
        <v>262.39</v>
      </c>
      <c r="F84">
        <v>260</v>
      </c>
      <c r="G84" t="s">
        <v>23</v>
      </c>
      <c r="H84" t="s">
        <v>24</v>
      </c>
      <c r="I84" s="1">
        <v>43979</v>
      </c>
      <c r="J84">
        <v>9.5</v>
      </c>
      <c r="K84">
        <v>10.1</v>
      </c>
      <c r="L84">
        <v>7.4</v>
      </c>
      <c r="M84">
        <v>9.5500000000000007</v>
      </c>
      <c r="N84">
        <v>582</v>
      </c>
      <c r="O84">
        <v>457500</v>
      </c>
      <c r="P84" s="2">
        <f>IFERROR(J84-J85,0)</f>
        <v>3.6500000000000004</v>
      </c>
      <c r="Q84" s="2">
        <f>IF(P84=0, 0, IFERROR(M84 - M85, 0))</f>
        <v>0.10000000000000142</v>
      </c>
      <c r="R84" s="2">
        <f t="shared" ref="R84" si="40">IF(P84=0, 0, IFERROR(J84 - M85, 0))</f>
        <v>5.0000000000000711E-2</v>
      </c>
      <c r="S84" s="2">
        <f>IF(P84=0, 0, IFERROR(M84 - J85, 0))</f>
        <v>3.7000000000000011</v>
      </c>
    </row>
    <row r="85" spans="1:19" x14ac:dyDescent="0.2">
      <c r="A85" s="1">
        <v>43963</v>
      </c>
      <c r="B85" t="s">
        <v>22</v>
      </c>
      <c r="C85" s="1">
        <v>43964</v>
      </c>
      <c r="D85">
        <v>276.55</v>
      </c>
      <c r="E85">
        <v>262.72000000000003</v>
      </c>
      <c r="F85">
        <v>260</v>
      </c>
      <c r="G85" t="s">
        <v>23</v>
      </c>
      <c r="H85" t="s">
        <v>24</v>
      </c>
      <c r="I85" s="1">
        <v>43979</v>
      </c>
      <c r="J85">
        <v>5.85</v>
      </c>
      <c r="K85">
        <v>10.35</v>
      </c>
      <c r="L85">
        <v>5.85</v>
      </c>
      <c r="M85">
        <v>9.4499999999999993</v>
      </c>
      <c r="N85">
        <v>1058</v>
      </c>
      <c r="O85">
        <v>529500</v>
      </c>
    </row>
    <row r="86" spans="1:19" x14ac:dyDescent="0.2">
      <c r="A86" s="1">
        <v>44040</v>
      </c>
      <c r="B86" t="s">
        <v>19</v>
      </c>
      <c r="C86" s="1">
        <v>44039</v>
      </c>
      <c r="D86" t="s">
        <v>25</v>
      </c>
      <c r="E86" t="s">
        <v>25</v>
      </c>
      <c r="F86" t="s">
        <v>25</v>
      </c>
      <c r="G86" t="s">
        <v>20</v>
      </c>
      <c r="H86" t="s">
        <v>21</v>
      </c>
      <c r="I86" t="s">
        <v>25</v>
      </c>
      <c r="J86" t="s">
        <v>25</v>
      </c>
      <c r="K86" t="s">
        <v>25</v>
      </c>
      <c r="L86" t="s">
        <v>25</v>
      </c>
      <c r="M86" t="s">
        <v>25</v>
      </c>
      <c r="N86" t="s">
        <v>25</v>
      </c>
      <c r="O86" t="s">
        <v>25</v>
      </c>
      <c r="P86" s="2">
        <f>IFERROR(J86-J87,0)</f>
        <v>0</v>
      </c>
      <c r="Q86" s="2">
        <f>IF(P86=0, 0, IFERROR(M86 - M87, 0))</f>
        <v>0</v>
      </c>
      <c r="R86" s="2">
        <f t="shared" ref="R86" si="41">IF(P86=0, 0, IFERROR(J86 - M87, 0))</f>
        <v>0</v>
      </c>
      <c r="S86" s="2">
        <f>IF(P86=0, 0, IFERROR(M86 - J87, 0))</f>
        <v>0</v>
      </c>
    </row>
    <row r="87" spans="1:19" x14ac:dyDescent="0.2">
      <c r="A87" s="1">
        <v>44040</v>
      </c>
      <c r="B87" t="s">
        <v>22</v>
      </c>
      <c r="C87" s="1">
        <v>44041</v>
      </c>
      <c r="D87">
        <v>373.75</v>
      </c>
      <c r="E87">
        <v>392.44</v>
      </c>
      <c r="F87">
        <v>390</v>
      </c>
      <c r="G87" t="s">
        <v>20</v>
      </c>
      <c r="H87" t="s">
        <v>21</v>
      </c>
      <c r="I87" s="1">
        <v>44070</v>
      </c>
      <c r="J87">
        <v>8.1999999999999993</v>
      </c>
      <c r="K87">
        <v>12.6</v>
      </c>
      <c r="L87">
        <v>8.1999999999999993</v>
      </c>
      <c r="M87">
        <v>10.65</v>
      </c>
      <c r="N87">
        <v>461</v>
      </c>
      <c r="O87">
        <v>166600</v>
      </c>
    </row>
    <row r="88" spans="1:19" x14ac:dyDescent="0.2">
      <c r="A88" s="1">
        <v>44040</v>
      </c>
      <c r="B88" t="s">
        <v>19</v>
      </c>
      <c r="C88" s="1">
        <v>44039</v>
      </c>
      <c r="D88" t="s">
        <v>25</v>
      </c>
      <c r="E88" t="s">
        <v>25</v>
      </c>
      <c r="F88" t="s">
        <v>25</v>
      </c>
      <c r="G88" t="s">
        <v>23</v>
      </c>
      <c r="H88" t="s">
        <v>24</v>
      </c>
      <c r="I88" t="s">
        <v>25</v>
      </c>
      <c r="J88" t="s">
        <v>25</v>
      </c>
      <c r="K88" t="s">
        <v>25</v>
      </c>
      <c r="L88" t="s">
        <v>25</v>
      </c>
      <c r="M88" t="s">
        <v>25</v>
      </c>
      <c r="N88" t="s">
        <v>25</v>
      </c>
      <c r="O88" t="s">
        <v>25</v>
      </c>
      <c r="P88" s="2">
        <f>IFERROR(J88-J89,0)</f>
        <v>0</v>
      </c>
      <c r="Q88" s="2">
        <f>IF(P88=0, 0, IFERROR(M88 - M89, 0))</f>
        <v>0</v>
      </c>
      <c r="R88" s="2">
        <f t="shared" ref="R88" si="42">IF(P88=0, 0, IFERROR(J88 - M89, 0))</f>
        <v>0</v>
      </c>
      <c r="S88" s="2">
        <f>IF(P88=0, 0, IFERROR(M88 - J89, 0))</f>
        <v>0</v>
      </c>
    </row>
    <row r="89" spans="1:19" x14ac:dyDescent="0.2">
      <c r="A89" s="1">
        <v>44040</v>
      </c>
      <c r="B89" t="s">
        <v>22</v>
      </c>
      <c r="C89" s="1">
        <v>44041</v>
      </c>
      <c r="D89">
        <v>373.75</v>
      </c>
      <c r="E89">
        <v>355.06</v>
      </c>
      <c r="F89">
        <v>355</v>
      </c>
      <c r="G89" t="s">
        <v>23</v>
      </c>
      <c r="H89" t="s">
        <v>24</v>
      </c>
      <c r="I89" s="1">
        <v>44070</v>
      </c>
      <c r="J89">
        <v>21.6</v>
      </c>
      <c r="K89">
        <v>21.6</v>
      </c>
      <c r="L89">
        <v>15.5</v>
      </c>
      <c r="M89">
        <v>16.3</v>
      </c>
      <c r="N89">
        <v>103</v>
      </c>
      <c r="O89">
        <v>39100</v>
      </c>
    </row>
    <row r="90" spans="1:19" x14ac:dyDescent="0.2">
      <c r="A90" s="1">
        <v>44131</v>
      </c>
      <c r="B90" t="s">
        <v>19</v>
      </c>
      <c r="C90" s="1">
        <v>44130</v>
      </c>
      <c r="D90">
        <v>408.4</v>
      </c>
      <c r="E90">
        <v>428.82</v>
      </c>
      <c r="F90">
        <v>430</v>
      </c>
      <c r="G90" t="s">
        <v>20</v>
      </c>
      <c r="H90" t="s">
        <v>21</v>
      </c>
      <c r="I90" s="1">
        <v>44161</v>
      </c>
      <c r="J90">
        <v>19.45</v>
      </c>
      <c r="K90">
        <v>19.600000000000001</v>
      </c>
      <c r="L90">
        <v>12.65</v>
      </c>
      <c r="M90">
        <v>13.85</v>
      </c>
      <c r="N90">
        <v>286</v>
      </c>
      <c r="O90">
        <v>272000</v>
      </c>
      <c r="P90" s="2">
        <f>IFERROR(J90-J91,0)</f>
        <v>1.5500000000000007</v>
      </c>
      <c r="Q90" s="2">
        <f>IF(P90=0, 0, IFERROR(M90 - M91, 0))</f>
        <v>-1.75</v>
      </c>
      <c r="R90" s="2">
        <f t="shared" ref="R90" si="43">IF(P90=0, 0, IFERROR(J90 - M91, 0))</f>
        <v>3.8499999999999996</v>
      </c>
      <c r="S90" s="2">
        <f>IF(P90=0, 0, IFERROR(M90 - J91, 0))</f>
        <v>-4.0499999999999989</v>
      </c>
    </row>
    <row r="91" spans="1:19" x14ac:dyDescent="0.2">
      <c r="A91" s="1">
        <v>44131</v>
      </c>
      <c r="B91" t="s">
        <v>22</v>
      </c>
      <c r="C91" s="1">
        <v>44132</v>
      </c>
      <c r="D91">
        <v>402.3</v>
      </c>
      <c r="E91">
        <v>422.42</v>
      </c>
      <c r="F91">
        <v>420</v>
      </c>
      <c r="G91" t="s">
        <v>20</v>
      </c>
      <c r="H91" t="s">
        <v>21</v>
      </c>
      <c r="I91" s="1">
        <v>44161</v>
      </c>
      <c r="J91">
        <v>17.899999999999999</v>
      </c>
      <c r="K91">
        <v>22.45</v>
      </c>
      <c r="L91">
        <v>14.55</v>
      </c>
      <c r="M91">
        <v>15.6</v>
      </c>
      <c r="N91">
        <v>910</v>
      </c>
      <c r="O91">
        <v>654500</v>
      </c>
    </row>
    <row r="92" spans="1:19" x14ac:dyDescent="0.2">
      <c r="A92" s="1">
        <v>44131</v>
      </c>
      <c r="B92" t="s">
        <v>19</v>
      </c>
      <c r="C92" s="1">
        <v>44130</v>
      </c>
      <c r="D92">
        <v>408.4</v>
      </c>
      <c r="E92">
        <v>387.98</v>
      </c>
      <c r="F92">
        <v>390</v>
      </c>
      <c r="G92" t="s">
        <v>23</v>
      </c>
      <c r="H92" t="s">
        <v>24</v>
      </c>
      <c r="I92" s="1">
        <v>44161</v>
      </c>
      <c r="J92">
        <v>9.6999999999999993</v>
      </c>
      <c r="K92">
        <v>13.8</v>
      </c>
      <c r="L92">
        <v>9.6999999999999993</v>
      </c>
      <c r="M92">
        <v>13</v>
      </c>
      <c r="N92">
        <v>51</v>
      </c>
      <c r="O92">
        <v>66300</v>
      </c>
      <c r="P92" s="2">
        <f>IFERROR(J92-J93,0)</f>
        <v>-0.25</v>
      </c>
      <c r="Q92" s="2">
        <f>IF(P92=0, 0, IFERROR(M92 - M93, 0))</f>
        <v>0.90000000000000036</v>
      </c>
      <c r="R92" s="2">
        <f t="shared" ref="R92" si="44">IF(P92=0, 0, IFERROR(J92 - M93, 0))</f>
        <v>-2.4000000000000004</v>
      </c>
      <c r="S92" s="2">
        <f>IF(P92=0, 0, IFERROR(M92 - J93, 0))</f>
        <v>3.0500000000000007</v>
      </c>
    </row>
    <row r="93" spans="1:19" x14ac:dyDescent="0.2">
      <c r="A93" s="1">
        <v>44131</v>
      </c>
      <c r="B93" t="s">
        <v>22</v>
      </c>
      <c r="C93" s="1">
        <v>44132</v>
      </c>
      <c r="D93">
        <v>402.3</v>
      </c>
      <c r="E93">
        <v>382.18</v>
      </c>
      <c r="F93">
        <v>380</v>
      </c>
      <c r="G93" t="s">
        <v>23</v>
      </c>
      <c r="H93" t="s">
        <v>24</v>
      </c>
      <c r="I93" s="1">
        <v>44161</v>
      </c>
      <c r="J93">
        <v>9.9499999999999993</v>
      </c>
      <c r="K93">
        <v>12.65</v>
      </c>
      <c r="L93">
        <v>7.85</v>
      </c>
      <c r="M93">
        <v>12.1</v>
      </c>
      <c r="N93">
        <v>298</v>
      </c>
      <c r="O93">
        <v>253300</v>
      </c>
    </row>
    <row r="94" spans="1:19" x14ac:dyDescent="0.2">
      <c r="A94" s="1">
        <v>44224</v>
      </c>
      <c r="B94" t="s">
        <v>19</v>
      </c>
      <c r="C94" s="1">
        <v>44223</v>
      </c>
      <c r="D94">
        <v>626</v>
      </c>
      <c r="E94">
        <v>657.3</v>
      </c>
      <c r="F94">
        <v>660</v>
      </c>
      <c r="G94" t="s">
        <v>20</v>
      </c>
      <c r="H94" t="s">
        <v>21</v>
      </c>
      <c r="I94" s="1">
        <v>44252</v>
      </c>
      <c r="J94">
        <v>33.9</v>
      </c>
      <c r="K94">
        <v>34.15</v>
      </c>
      <c r="L94">
        <v>23.05</v>
      </c>
      <c r="M94">
        <v>23.75</v>
      </c>
      <c r="N94">
        <v>511</v>
      </c>
      <c r="O94">
        <v>436900</v>
      </c>
      <c r="P94" s="2">
        <f>IFERROR(J94-J95,0)</f>
        <v>0.60000000000000142</v>
      </c>
      <c r="Q94" s="2">
        <f>IF(P94=0, 0, IFERROR(M94 - M95, 0))</f>
        <v>2.1499999999999986</v>
      </c>
      <c r="R94" s="2">
        <f t="shared" ref="R94" si="45">IF(P94=0, 0, IFERROR(J94 - M95, 0))</f>
        <v>12.299999999999997</v>
      </c>
      <c r="S94" s="2">
        <f>IF(P94=0, 0, IFERROR(M94 - J95, 0))</f>
        <v>-9.5499999999999972</v>
      </c>
    </row>
    <row r="95" spans="1:19" x14ac:dyDescent="0.2">
      <c r="A95" s="1">
        <v>44224</v>
      </c>
      <c r="B95" t="s">
        <v>22</v>
      </c>
      <c r="C95" s="1">
        <v>44225</v>
      </c>
      <c r="D95">
        <v>601</v>
      </c>
      <c r="E95">
        <v>631.04999999999995</v>
      </c>
      <c r="F95">
        <v>630</v>
      </c>
      <c r="G95" t="s">
        <v>20</v>
      </c>
      <c r="H95" t="s">
        <v>21</v>
      </c>
      <c r="I95" s="1">
        <v>44252</v>
      </c>
      <c r="J95">
        <v>33.299999999999997</v>
      </c>
      <c r="K95">
        <v>36</v>
      </c>
      <c r="L95">
        <v>20.5</v>
      </c>
      <c r="M95">
        <v>21.6</v>
      </c>
      <c r="N95">
        <v>2060</v>
      </c>
      <c r="O95">
        <v>618800</v>
      </c>
    </row>
    <row r="96" spans="1:19" x14ac:dyDescent="0.2">
      <c r="A96" s="1">
        <v>44224</v>
      </c>
      <c r="B96" t="s">
        <v>19</v>
      </c>
      <c r="C96" s="1">
        <v>44223</v>
      </c>
      <c r="D96">
        <v>626</v>
      </c>
      <c r="E96">
        <v>594.70000000000005</v>
      </c>
      <c r="F96">
        <v>590</v>
      </c>
      <c r="G96" t="s">
        <v>23</v>
      </c>
      <c r="H96" t="s">
        <v>24</v>
      </c>
      <c r="I96" s="1">
        <v>44252</v>
      </c>
      <c r="J96">
        <v>17.8</v>
      </c>
      <c r="K96">
        <v>20.350000000000001</v>
      </c>
      <c r="L96">
        <v>16.8</v>
      </c>
      <c r="M96">
        <v>20.100000000000001</v>
      </c>
      <c r="N96">
        <v>6</v>
      </c>
      <c r="O96">
        <v>11900</v>
      </c>
      <c r="P96" s="2">
        <f>IFERROR(J96-J97,0)</f>
        <v>7.8000000000000007</v>
      </c>
      <c r="Q96" s="2">
        <f>IF(P96=0, 0, IFERROR(M96 - M97, 0))</f>
        <v>2</v>
      </c>
      <c r="R96" s="2">
        <f t="shared" ref="R96" si="46">IF(P96=0, 0, IFERROR(J96 - M97, 0))</f>
        <v>-0.30000000000000071</v>
      </c>
      <c r="S96" s="2">
        <f>IF(P96=0, 0, IFERROR(M96 - J97, 0))</f>
        <v>10.100000000000001</v>
      </c>
    </row>
    <row r="97" spans="1:19" x14ac:dyDescent="0.2">
      <c r="A97" s="1">
        <v>44224</v>
      </c>
      <c r="B97" t="s">
        <v>22</v>
      </c>
      <c r="C97" s="1">
        <v>44225</v>
      </c>
      <c r="D97">
        <v>601</v>
      </c>
      <c r="E97">
        <v>570.95000000000005</v>
      </c>
      <c r="F97">
        <v>570</v>
      </c>
      <c r="G97" t="s">
        <v>23</v>
      </c>
      <c r="H97" t="s">
        <v>24</v>
      </c>
      <c r="I97" s="1">
        <v>44252</v>
      </c>
      <c r="J97">
        <v>10</v>
      </c>
      <c r="K97">
        <v>20.55</v>
      </c>
      <c r="L97">
        <v>9.6</v>
      </c>
      <c r="M97">
        <v>18.100000000000001</v>
      </c>
      <c r="N97">
        <v>917</v>
      </c>
      <c r="O97">
        <v>176800</v>
      </c>
    </row>
    <row r="98" spans="1:19" x14ac:dyDescent="0.2">
      <c r="A98" s="1">
        <v>44327</v>
      </c>
      <c r="B98" t="s">
        <v>19</v>
      </c>
      <c r="C98" s="1">
        <v>44326</v>
      </c>
      <c r="D98" t="s">
        <v>25</v>
      </c>
      <c r="E98" t="s">
        <v>25</v>
      </c>
      <c r="F98" t="s">
        <v>25</v>
      </c>
      <c r="G98" t="s">
        <v>20</v>
      </c>
      <c r="H98" t="s">
        <v>21</v>
      </c>
      <c r="I98" t="s">
        <v>25</v>
      </c>
      <c r="J98" t="s">
        <v>25</v>
      </c>
      <c r="K98" t="s">
        <v>25</v>
      </c>
      <c r="L98" t="s">
        <v>25</v>
      </c>
      <c r="M98" t="s">
        <v>25</v>
      </c>
      <c r="N98" t="s">
        <v>25</v>
      </c>
      <c r="O98" t="s">
        <v>25</v>
      </c>
      <c r="P98" s="2">
        <f>IFERROR(J98-J99,0)</f>
        <v>0</v>
      </c>
      <c r="Q98" s="2">
        <f>IF(P98=0, 0, IFERROR(M98 - M99, 0))</f>
        <v>0</v>
      </c>
      <c r="R98" s="2">
        <f t="shared" ref="R98" si="47">IF(P98=0, 0, IFERROR(J98 - M99, 0))</f>
        <v>0</v>
      </c>
      <c r="S98" s="2">
        <f>IF(P98=0, 0, IFERROR(M98 - J99, 0))</f>
        <v>0</v>
      </c>
    </row>
    <row r="99" spans="1:19" x14ac:dyDescent="0.2">
      <c r="A99" s="1">
        <v>44327</v>
      </c>
      <c r="B99" t="s">
        <v>22</v>
      </c>
      <c r="C99" s="1">
        <v>44328</v>
      </c>
      <c r="D99" t="s">
        <v>25</v>
      </c>
      <c r="E99" t="s">
        <v>25</v>
      </c>
      <c r="F99" t="s">
        <v>25</v>
      </c>
      <c r="G99" t="s">
        <v>20</v>
      </c>
      <c r="H99" t="s">
        <v>21</v>
      </c>
      <c r="I99" t="s">
        <v>25</v>
      </c>
      <c r="J99" t="s">
        <v>25</v>
      </c>
      <c r="K99" t="s">
        <v>25</v>
      </c>
      <c r="L99" t="s">
        <v>25</v>
      </c>
      <c r="M99" t="s">
        <v>25</v>
      </c>
      <c r="N99" t="s">
        <v>25</v>
      </c>
      <c r="O99" t="s">
        <v>25</v>
      </c>
    </row>
    <row r="100" spans="1:19" x14ac:dyDescent="0.2">
      <c r="A100" s="1">
        <v>44327</v>
      </c>
      <c r="B100" t="s">
        <v>19</v>
      </c>
      <c r="C100" s="1">
        <v>44326</v>
      </c>
      <c r="D100" t="s">
        <v>25</v>
      </c>
      <c r="E100" t="s">
        <v>25</v>
      </c>
      <c r="F100" t="s">
        <v>25</v>
      </c>
      <c r="G100" t="s">
        <v>23</v>
      </c>
      <c r="H100" t="s">
        <v>24</v>
      </c>
      <c r="I100" t="s">
        <v>25</v>
      </c>
      <c r="J100" t="s">
        <v>25</v>
      </c>
      <c r="K100" t="s">
        <v>25</v>
      </c>
      <c r="L100" t="s">
        <v>25</v>
      </c>
      <c r="M100" t="s">
        <v>25</v>
      </c>
      <c r="N100" t="s">
        <v>25</v>
      </c>
      <c r="O100" t="s">
        <v>25</v>
      </c>
      <c r="P100" s="2">
        <f>IFERROR(J100-J101,0)</f>
        <v>0</v>
      </c>
      <c r="Q100" s="2">
        <f>IF(P100=0, 0, IFERROR(M100 - M101, 0))</f>
        <v>0</v>
      </c>
      <c r="R100" s="2">
        <f t="shared" ref="R100" si="48">IF(P100=0, 0, IFERROR(J100 - M101, 0))</f>
        <v>0</v>
      </c>
      <c r="S100" s="2">
        <f>IF(P100=0, 0, IFERROR(M100 - J101, 0))</f>
        <v>0</v>
      </c>
    </row>
    <row r="101" spans="1:19" x14ac:dyDescent="0.2">
      <c r="A101" s="1">
        <v>44327</v>
      </c>
      <c r="B101" t="s">
        <v>22</v>
      </c>
      <c r="C101" s="1">
        <v>44328</v>
      </c>
      <c r="D101" t="s">
        <v>25</v>
      </c>
      <c r="E101" t="s">
        <v>25</v>
      </c>
      <c r="F101" t="s">
        <v>25</v>
      </c>
      <c r="G101" t="s">
        <v>23</v>
      </c>
      <c r="H101" t="s">
        <v>24</v>
      </c>
      <c r="I101" t="s">
        <v>25</v>
      </c>
      <c r="J101" t="s">
        <v>25</v>
      </c>
      <c r="K101" t="s">
        <v>25</v>
      </c>
      <c r="L101" t="s">
        <v>25</v>
      </c>
      <c r="M101" t="s">
        <v>25</v>
      </c>
      <c r="N101" t="s">
        <v>25</v>
      </c>
      <c r="O101" t="s">
        <v>25</v>
      </c>
    </row>
    <row r="102" spans="1:19" x14ac:dyDescent="0.2">
      <c r="A102" s="1">
        <v>44404</v>
      </c>
      <c r="B102" t="s">
        <v>19</v>
      </c>
      <c r="C102" s="1">
        <v>44403</v>
      </c>
      <c r="D102" t="s">
        <v>25</v>
      </c>
      <c r="E102" t="s">
        <v>25</v>
      </c>
      <c r="F102" t="s">
        <v>25</v>
      </c>
      <c r="G102" t="s">
        <v>20</v>
      </c>
      <c r="H102" t="s">
        <v>21</v>
      </c>
      <c r="I102" t="s">
        <v>25</v>
      </c>
      <c r="J102" t="s">
        <v>25</v>
      </c>
      <c r="K102" t="s">
        <v>25</v>
      </c>
      <c r="L102" t="s">
        <v>25</v>
      </c>
      <c r="M102" t="s">
        <v>25</v>
      </c>
      <c r="N102" t="s">
        <v>25</v>
      </c>
      <c r="O102" t="s">
        <v>25</v>
      </c>
      <c r="P102" s="2">
        <f>IFERROR(J102-J103,0)</f>
        <v>0</v>
      </c>
      <c r="Q102" s="2">
        <f>IF(P102=0, 0, IFERROR(M102 - M103, 0))</f>
        <v>0</v>
      </c>
      <c r="R102" s="2">
        <f t="shared" ref="R102" si="49">IF(P102=0, 0, IFERROR(J102 - M103, 0))</f>
        <v>0</v>
      </c>
      <c r="S102" s="2">
        <f>IF(P102=0, 0, IFERROR(M102 - J103, 0))</f>
        <v>0</v>
      </c>
    </row>
    <row r="103" spans="1:19" x14ac:dyDescent="0.2">
      <c r="A103" s="1">
        <v>44404</v>
      </c>
      <c r="B103" t="s">
        <v>22</v>
      </c>
      <c r="C103" s="1">
        <v>44405</v>
      </c>
      <c r="D103">
        <v>1365</v>
      </c>
      <c r="E103">
        <v>1433.25</v>
      </c>
      <c r="F103">
        <v>1440</v>
      </c>
      <c r="G103" t="s">
        <v>20</v>
      </c>
      <c r="H103" t="s">
        <v>21</v>
      </c>
      <c r="I103" s="1">
        <v>44434</v>
      </c>
      <c r="J103">
        <v>20.3</v>
      </c>
      <c r="K103">
        <v>34.35</v>
      </c>
      <c r="L103">
        <v>18.850000000000001</v>
      </c>
      <c r="M103">
        <v>32.549999999999997</v>
      </c>
      <c r="N103">
        <v>1130</v>
      </c>
      <c r="O103">
        <v>403750</v>
      </c>
    </row>
    <row r="104" spans="1:19" x14ac:dyDescent="0.2">
      <c r="A104" s="1">
        <v>44404</v>
      </c>
      <c r="B104" t="s">
        <v>19</v>
      </c>
      <c r="C104" s="1">
        <v>44403</v>
      </c>
      <c r="D104" t="s">
        <v>25</v>
      </c>
      <c r="E104" t="s">
        <v>25</v>
      </c>
      <c r="F104" t="s">
        <v>25</v>
      </c>
      <c r="G104" t="s">
        <v>23</v>
      </c>
      <c r="H104" t="s">
        <v>24</v>
      </c>
      <c r="I104" t="s">
        <v>25</v>
      </c>
      <c r="J104" t="s">
        <v>25</v>
      </c>
      <c r="K104" t="s">
        <v>25</v>
      </c>
      <c r="L104" t="s">
        <v>25</v>
      </c>
      <c r="M104" t="s">
        <v>25</v>
      </c>
      <c r="N104" t="s">
        <v>25</v>
      </c>
      <c r="O104" t="s">
        <v>25</v>
      </c>
      <c r="P104" s="2">
        <f>IFERROR(J104-J105,0)</f>
        <v>0</v>
      </c>
      <c r="Q104" s="2">
        <f>IF(P104=0, 0, IFERROR(M104 - M105, 0))</f>
        <v>0</v>
      </c>
      <c r="R104" s="2">
        <f t="shared" ref="R104" si="50">IF(P104=0, 0, IFERROR(J104 - M105, 0))</f>
        <v>0</v>
      </c>
      <c r="S104" s="2">
        <f>IF(P104=0, 0, IFERROR(M104 - J105, 0))</f>
        <v>0</v>
      </c>
    </row>
    <row r="105" spans="1:19" x14ac:dyDescent="0.2">
      <c r="A105" s="1">
        <v>44404</v>
      </c>
      <c r="B105" t="s">
        <v>22</v>
      </c>
      <c r="C105" s="1">
        <v>44405</v>
      </c>
      <c r="D105">
        <v>1365</v>
      </c>
      <c r="E105">
        <v>1296.75</v>
      </c>
      <c r="F105">
        <v>1300</v>
      </c>
      <c r="G105" t="s">
        <v>23</v>
      </c>
      <c r="H105" t="s">
        <v>24</v>
      </c>
      <c r="I105" s="1">
        <v>44434</v>
      </c>
      <c r="J105">
        <v>37.950000000000003</v>
      </c>
      <c r="K105">
        <v>54.6</v>
      </c>
      <c r="L105">
        <v>31.6</v>
      </c>
      <c r="M105">
        <v>33.4</v>
      </c>
      <c r="N105">
        <v>2622</v>
      </c>
      <c r="O105">
        <v>787950</v>
      </c>
    </row>
    <row r="106" spans="1:19" x14ac:dyDescent="0.2">
      <c r="A106" s="1">
        <v>44495</v>
      </c>
      <c r="B106" t="s">
        <v>19</v>
      </c>
      <c r="C106" s="1">
        <v>44494</v>
      </c>
      <c r="D106">
        <v>1293.3</v>
      </c>
      <c r="E106">
        <v>1357.96</v>
      </c>
      <c r="F106">
        <v>1360</v>
      </c>
      <c r="G106" t="s">
        <v>20</v>
      </c>
      <c r="H106" t="s">
        <v>21</v>
      </c>
      <c r="I106" s="1">
        <v>44525</v>
      </c>
      <c r="J106">
        <v>60.8</v>
      </c>
      <c r="K106">
        <v>63.45</v>
      </c>
      <c r="L106">
        <v>51</v>
      </c>
      <c r="M106">
        <v>55.35</v>
      </c>
      <c r="N106">
        <v>233</v>
      </c>
      <c r="O106">
        <v>243950</v>
      </c>
      <c r="P106" s="2">
        <f>IFERROR(J106-J107,0)</f>
        <v>1.1499999999999986</v>
      </c>
      <c r="Q106" s="2">
        <f>IF(P106=0, 0, IFERROR(M106 - M107, 0))</f>
        <v>6.0500000000000043</v>
      </c>
      <c r="R106" s="2">
        <f t="shared" ref="R106" si="51">IF(P106=0, 0, IFERROR(J106 - M107, 0))</f>
        <v>11.5</v>
      </c>
      <c r="S106" s="2">
        <f>IF(P106=0, 0, IFERROR(M106 - J107, 0))</f>
        <v>-4.2999999999999972</v>
      </c>
    </row>
    <row r="107" spans="1:19" x14ac:dyDescent="0.2">
      <c r="A107" s="1">
        <v>44495</v>
      </c>
      <c r="B107" t="s">
        <v>22</v>
      </c>
      <c r="C107" s="1">
        <v>44496</v>
      </c>
      <c r="D107">
        <v>1326.15</v>
      </c>
      <c r="E107">
        <v>1392.46</v>
      </c>
      <c r="F107">
        <v>1400</v>
      </c>
      <c r="G107" t="s">
        <v>20</v>
      </c>
      <c r="H107" t="s">
        <v>21</v>
      </c>
      <c r="I107" s="1">
        <v>44525</v>
      </c>
      <c r="J107">
        <v>59.65</v>
      </c>
      <c r="K107">
        <v>62.4</v>
      </c>
      <c r="L107">
        <v>47.65</v>
      </c>
      <c r="M107">
        <v>49.3</v>
      </c>
      <c r="N107">
        <v>2400</v>
      </c>
      <c r="O107">
        <v>2051900</v>
      </c>
    </row>
    <row r="108" spans="1:19" x14ac:dyDescent="0.2">
      <c r="A108" s="1">
        <v>44495</v>
      </c>
      <c r="B108" t="s">
        <v>19</v>
      </c>
      <c r="C108" s="1">
        <v>44494</v>
      </c>
      <c r="D108">
        <v>1293.3</v>
      </c>
      <c r="E108">
        <v>1228.6400000000001</v>
      </c>
      <c r="F108">
        <v>1220</v>
      </c>
      <c r="G108" t="s">
        <v>23</v>
      </c>
      <c r="H108" t="s">
        <v>24</v>
      </c>
      <c r="I108" s="1">
        <v>44525</v>
      </c>
      <c r="J108">
        <v>47.4</v>
      </c>
      <c r="K108">
        <v>55.75</v>
      </c>
      <c r="L108">
        <v>34</v>
      </c>
      <c r="M108">
        <v>39.5</v>
      </c>
      <c r="N108">
        <v>44</v>
      </c>
      <c r="O108">
        <v>48450</v>
      </c>
      <c r="P108" s="2">
        <f>IFERROR(J108-J109,0)</f>
        <v>9.3999999999999986</v>
      </c>
      <c r="Q108" s="2">
        <f>IF(P108=0, 0, IFERROR(M108 - M109, 0))</f>
        <v>-3.2999999999999972</v>
      </c>
      <c r="R108" s="2">
        <f t="shared" ref="R108" si="52">IF(P108=0, 0, IFERROR(J108 - M109, 0))</f>
        <v>4.6000000000000014</v>
      </c>
      <c r="S108" s="2">
        <f>IF(P108=0, 0, IFERROR(M108 - J109, 0))</f>
        <v>1.5</v>
      </c>
    </row>
    <row r="109" spans="1:19" x14ac:dyDescent="0.2">
      <c r="A109" s="1">
        <v>44495</v>
      </c>
      <c r="B109" t="s">
        <v>22</v>
      </c>
      <c r="C109" s="1">
        <v>44496</v>
      </c>
      <c r="D109">
        <v>1326.15</v>
      </c>
      <c r="E109">
        <v>1259.8399999999999</v>
      </c>
      <c r="F109">
        <v>1260</v>
      </c>
      <c r="G109" t="s">
        <v>23</v>
      </c>
      <c r="H109" t="s">
        <v>24</v>
      </c>
      <c r="I109" s="1">
        <v>44525</v>
      </c>
      <c r="J109">
        <v>38</v>
      </c>
      <c r="K109">
        <v>43.9</v>
      </c>
      <c r="L109">
        <v>35.700000000000003</v>
      </c>
      <c r="M109">
        <v>42.8</v>
      </c>
      <c r="N109">
        <v>334</v>
      </c>
      <c r="O109">
        <v>335750</v>
      </c>
    </row>
    <row r="110" spans="1:19" x14ac:dyDescent="0.2">
      <c r="A110" s="1">
        <v>44586</v>
      </c>
      <c r="B110" t="s">
        <v>19</v>
      </c>
      <c r="C110" s="1">
        <v>44585</v>
      </c>
      <c r="D110">
        <v>1099.2</v>
      </c>
      <c r="E110">
        <v>1154.1600000000001</v>
      </c>
      <c r="F110">
        <v>1160</v>
      </c>
      <c r="G110" t="s">
        <v>20</v>
      </c>
      <c r="H110" t="s">
        <v>21</v>
      </c>
      <c r="I110" s="1">
        <v>44616</v>
      </c>
      <c r="J110">
        <v>65</v>
      </c>
      <c r="K110">
        <v>68</v>
      </c>
      <c r="L110">
        <v>36.950000000000003</v>
      </c>
      <c r="M110">
        <v>38.6</v>
      </c>
      <c r="N110">
        <v>1008</v>
      </c>
      <c r="O110">
        <v>178500</v>
      </c>
      <c r="P110" s="2">
        <f>IFERROR(J110-J111,0)</f>
        <v>0</v>
      </c>
      <c r="Q110" s="2">
        <f>IF(P110=0, 0, IFERROR(M110 - M111, 0))</f>
        <v>0</v>
      </c>
      <c r="R110" s="2">
        <f t="shared" ref="R110" si="53">IF(P110=0, 0, IFERROR(J110 - M111, 0))</f>
        <v>0</v>
      </c>
      <c r="S110" s="2">
        <f>IF(P110=0, 0, IFERROR(M110 - J111, 0))</f>
        <v>0</v>
      </c>
    </row>
    <row r="111" spans="1:19" x14ac:dyDescent="0.2">
      <c r="A111" s="1">
        <v>44586</v>
      </c>
      <c r="B111" t="s">
        <v>22</v>
      </c>
      <c r="C111" s="1">
        <v>44587</v>
      </c>
      <c r="D111" t="s">
        <v>25</v>
      </c>
      <c r="E111" t="s">
        <v>25</v>
      </c>
      <c r="F111" t="s">
        <v>25</v>
      </c>
      <c r="G111" t="s">
        <v>20</v>
      </c>
      <c r="H111" t="s">
        <v>21</v>
      </c>
      <c r="I111" t="s">
        <v>25</v>
      </c>
      <c r="J111" t="s">
        <v>25</v>
      </c>
      <c r="K111" t="s">
        <v>25</v>
      </c>
      <c r="L111" t="s">
        <v>25</v>
      </c>
      <c r="M111" t="s">
        <v>25</v>
      </c>
      <c r="N111" t="s">
        <v>25</v>
      </c>
      <c r="O111" t="s">
        <v>25</v>
      </c>
    </row>
    <row r="112" spans="1:19" x14ac:dyDescent="0.2">
      <c r="A112" s="1">
        <v>44586</v>
      </c>
      <c r="B112" t="s">
        <v>19</v>
      </c>
      <c r="C112" s="1">
        <v>44585</v>
      </c>
      <c r="D112">
        <v>1099.2</v>
      </c>
      <c r="E112">
        <v>1044.24</v>
      </c>
      <c r="F112">
        <v>1040</v>
      </c>
      <c r="G112" t="s">
        <v>23</v>
      </c>
      <c r="H112" t="s">
        <v>24</v>
      </c>
      <c r="I112" s="1">
        <v>44616</v>
      </c>
      <c r="J112">
        <v>19.2</v>
      </c>
      <c r="K112">
        <v>42.95</v>
      </c>
      <c r="L112">
        <v>19.2</v>
      </c>
      <c r="M112">
        <v>35.1</v>
      </c>
      <c r="N112">
        <v>371</v>
      </c>
      <c r="O112">
        <v>59925</v>
      </c>
      <c r="P112" s="2">
        <f>IFERROR(J112-J113,0)</f>
        <v>0</v>
      </c>
      <c r="Q112" s="2">
        <f>IF(P112=0, 0, IFERROR(M112 - M113, 0))</f>
        <v>0</v>
      </c>
      <c r="R112" s="2">
        <f t="shared" ref="R112" si="54">IF(P112=0, 0, IFERROR(J112 - M113, 0))</f>
        <v>0</v>
      </c>
      <c r="S112" s="2">
        <f>IF(P112=0, 0, IFERROR(M112 - J113, 0))</f>
        <v>0</v>
      </c>
    </row>
    <row r="113" spans="1:19" x14ac:dyDescent="0.2">
      <c r="A113" s="1">
        <v>44586</v>
      </c>
      <c r="B113" t="s">
        <v>22</v>
      </c>
      <c r="C113" s="1">
        <v>44587</v>
      </c>
      <c r="D113" t="s">
        <v>25</v>
      </c>
      <c r="E113" t="s">
        <v>25</v>
      </c>
      <c r="F113" t="s">
        <v>25</v>
      </c>
      <c r="G113" t="s">
        <v>23</v>
      </c>
      <c r="H113" t="s">
        <v>24</v>
      </c>
      <c r="I113" t="s">
        <v>25</v>
      </c>
      <c r="J113" t="s">
        <v>25</v>
      </c>
      <c r="K113" t="s">
        <v>25</v>
      </c>
      <c r="L113" t="s">
        <v>25</v>
      </c>
      <c r="M113" t="s">
        <v>25</v>
      </c>
      <c r="N113" t="s">
        <v>25</v>
      </c>
      <c r="O113" t="s">
        <v>25</v>
      </c>
    </row>
    <row r="114" spans="1:19" x14ac:dyDescent="0.2">
      <c r="A114" s="1">
        <v>44691</v>
      </c>
      <c r="B114" t="s">
        <v>19</v>
      </c>
      <c r="C114" s="1">
        <v>44690</v>
      </c>
      <c r="D114" t="s">
        <v>25</v>
      </c>
      <c r="E114" t="s">
        <v>25</v>
      </c>
      <c r="F114" t="s">
        <v>25</v>
      </c>
      <c r="G114" t="s">
        <v>20</v>
      </c>
      <c r="H114" t="s">
        <v>21</v>
      </c>
      <c r="I114" t="s">
        <v>25</v>
      </c>
      <c r="J114" t="s">
        <v>25</v>
      </c>
      <c r="K114" t="s">
        <v>25</v>
      </c>
      <c r="L114" t="s">
        <v>25</v>
      </c>
      <c r="M114" t="s">
        <v>25</v>
      </c>
      <c r="N114" t="s">
        <v>25</v>
      </c>
      <c r="O114" t="s">
        <v>25</v>
      </c>
      <c r="P114" s="2">
        <f>IFERROR(J114-J115,0)</f>
        <v>0</v>
      </c>
      <c r="Q114" s="2">
        <f>IF(P114=0, 0, IFERROR(M114 - M115, 0))</f>
        <v>0</v>
      </c>
      <c r="R114" s="2">
        <f t="shared" ref="R114" si="55">IF(P114=0, 0, IFERROR(J114 - M115, 0))</f>
        <v>0</v>
      </c>
      <c r="S114" s="2">
        <f>IF(P114=0, 0, IFERROR(M114 - J115, 0))</f>
        <v>0</v>
      </c>
    </row>
    <row r="115" spans="1:19" x14ac:dyDescent="0.2">
      <c r="A115" s="1">
        <v>44691</v>
      </c>
      <c r="B115" t="s">
        <v>22</v>
      </c>
      <c r="C115" s="1">
        <v>44692</v>
      </c>
      <c r="D115">
        <v>1165.7</v>
      </c>
      <c r="E115">
        <v>1223.99</v>
      </c>
      <c r="F115">
        <v>1220</v>
      </c>
      <c r="G115" t="s">
        <v>20</v>
      </c>
      <c r="H115" t="s">
        <v>21</v>
      </c>
      <c r="I115" s="1">
        <v>44707</v>
      </c>
      <c r="J115">
        <v>20.45</v>
      </c>
      <c r="K115">
        <v>25.95</v>
      </c>
      <c r="L115">
        <v>10.1</v>
      </c>
      <c r="M115">
        <v>18</v>
      </c>
      <c r="N115">
        <v>7829</v>
      </c>
      <c r="O115">
        <v>439875</v>
      </c>
    </row>
    <row r="116" spans="1:19" x14ac:dyDescent="0.2">
      <c r="A116" s="1">
        <v>44691</v>
      </c>
      <c r="B116" t="s">
        <v>19</v>
      </c>
      <c r="C116" s="1">
        <v>44690</v>
      </c>
      <c r="D116" t="s">
        <v>25</v>
      </c>
      <c r="E116" t="s">
        <v>25</v>
      </c>
      <c r="F116" t="s">
        <v>25</v>
      </c>
      <c r="G116" t="s">
        <v>23</v>
      </c>
      <c r="H116" t="s">
        <v>24</v>
      </c>
      <c r="I116" t="s">
        <v>25</v>
      </c>
      <c r="J116" t="s">
        <v>25</v>
      </c>
      <c r="K116" t="s">
        <v>25</v>
      </c>
      <c r="L116" t="s">
        <v>25</v>
      </c>
      <c r="M116" t="s">
        <v>25</v>
      </c>
      <c r="N116" t="s">
        <v>25</v>
      </c>
      <c r="O116" t="s">
        <v>25</v>
      </c>
      <c r="P116" s="2">
        <f>IFERROR(J116-J117,0)</f>
        <v>0</v>
      </c>
      <c r="Q116" s="2">
        <f>IF(P116=0, 0, IFERROR(M116 - M117, 0))</f>
        <v>0</v>
      </c>
      <c r="R116" s="2">
        <f t="shared" ref="R116" si="56">IF(P116=0, 0, IFERROR(J116 - M117, 0))</f>
        <v>0</v>
      </c>
      <c r="S116" s="2">
        <f>IF(P116=0, 0, IFERROR(M116 - J117, 0))</f>
        <v>0</v>
      </c>
    </row>
    <row r="117" spans="1:19" x14ac:dyDescent="0.2">
      <c r="A117" s="1">
        <v>44691</v>
      </c>
      <c r="B117" t="s">
        <v>22</v>
      </c>
      <c r="C117" s="1">
        <v>44692</v>
      </c>
      <c r="D117">
        <v>1165.7</v>
      </c>
      <c r="E117">
        <v>1107.42</v>
      </c>
      <c r="F117">
        <v>1100</v>
      </c>
      <c r="G117" t="s">
        <v>23</v>
      </c>
      <c r="H117" t="s">
        <v>24</v>
      </c>
      <c r="I117" s="1">
        <v>44707</v>
      </c>
      <c r="J117">
        <v>15.05</v>
      </c>
      <c r="K117">
        <v>30</v>
      </c>
      <c r="L117">
        <v>11.75</v>
      </c>
      <c r="M117">
        <v>15.95</v>
      </c>
      <c r="N117">
        <v>9523</v>
      </c>
      <c r="O117">
        <v>821525</v>
      </c>
    </row>
    <row r="118" spans="1:19" x14ac:dyDescent="0.2">
      <c r="A118" s="1">
        <v>44768</v>
      </c>
      <c r="B118" t="s">
        <v>19</v>
      </c>
      <c r="C118" s="1">
        <v>44767</v>
      </c>
      <c r="D118" t="s">
        <v>25</v>
      </c>
      <c r="E118" t="s">
        <v>25</v>
      </c>
      <c r="F118" t="s">
        <v>25</v>
      </c>
      <c r="G118" t="s">
        <v>20</v>
      </c>
      <c r="H118" t="s">
        <v>21</v>
      </c>
      <c r="I118" t="s">
        <v>25</v>
      </c>
      <c r="J118" t="s">
        <v>25</v>
      </c>
      <c r="K118" t="s">
        <v>25</v>
      </c>
      <c r="L118" t="s">
        <v>25</v>
      </c>
      <c r="M118" t="s">
        <v>25</v>
      </c>
      <c r="N118" t="s">
        <v>25</v>
      </c>
      <c r="O118" t="s">
        <v>25</v>
      </c>
      <c r="P118" s="2">
        <f>IFERROR(J118-J119,0)</f>
        <v>0</v>
      </c>
      <c r="Q118" s="2">
        <f>IF(P118=0, 0, IFERROR(M118 - M119, 0))</f>
        <v>0</v>
      </c>
      <c r="R118" s="2">
        <f t="shared" ref="R118" si="57">IF(P118=0, 0, IFERROR(J118 - M119, 0))</f>
        <v>0</v>
      </c>
      <c r="S118" s="2">
        <f>IF(P118=0, 0, IFERROR(M118 - J119, 0))</f>
        <v>0</v>
      </c>
    </row>
    <row r="119" spans="1:19" x14ac:dyDescent="0.2">
      <c r="A119" s="1">
        <v>44768</v>
      </c>
      <c r="B119" t="s">
        <v>22</v>
      </c>
      <c r="C119" s="1">
        <v>44769</v>
      </c>
      <c r="D119">
        <v>959.4</v>
      </c>
      <c r="E119">
        <v>1007.37</v>
      </c>
      <c r="F119">
        <v>1000</v>
      </c>
      <c r="G119" t="s">
        <v>20</v>
      </c>
      <c r="H119" t="s">
        <v>21</v>
      </c>
      <c r="I119" s="1">
        <v>44798</v>
      </c>
      <c r="J119">
        <v>21.55</v>
      </c>
      <c r="K119">
        <v>25.8</v>
      </c>
      <c r="L119">
        <v>18.55</v>
      </c>
      <c r="M119">
        <v>25.1</v>
      </c>
      <c r="N119">
        <v>4879</v>
      </c>
      <c r="O119">
        <v>1438200</v>
      </c>
    </row>
    <row r="120" spans="1:19" x14ac:dyDescent="0.2">
      <c r="A120" s="1">
        <v>44768</v>
      </c>
      <c r="B120" t="s">
        <v>19</v>
      </c>
      <c r="C120" s="1">
        <v>44767</v>
      </c>
      <c r="D120" t="s">
        <v>25</v>
      </c>
      <c r="E120" t="s">
        <v>25</v>
      </c>
      <c r="F120" t="s">
        <v>25</v>
      </c>
      <c r="G120" t="s">
        <v>23</v>
      </c>
      <c r="H120" t="s">
        <v>24</v>
      </c>
      <c r="I120" t="s">
        <v>25</v>
      </c>
      <c r="J120" t="s">
        <v>25</v>
      </c>
      <c r="K120" t="s">
        <v>25</v>
      </c>
      <c r="L120" t="s">
        <v>25</v>
      </c>
      <c r="M120" t="s">
        <v>25</v>
      </c>
      <c r="N120" t="s">
        <v>25</v>
      </c>
      <c r="O120" t="s">
        <v>25</v>
      </c>
      <c r="P120" s="2">
        <f>IFERROR(J120-J121,0)</f>
        <v>0</v>
      </c>
      <c r="Q120" s="2">
        <f>IF(P120=0, 0, IFERROR(M120 - M121, 0))</f>
        <v>0</v>
      </c>
      <c r="R120" s="2">
        <f t="shared" ref="R120" si="58">IF(P120=0, 0, IFERROR(J120 - M121, 0))</f>
        <v>0</v>
      </c>
      <c r="S120" s="2">
        <f>IF(P120=0, 0, IFERROR(M120 - J121, 0))</f>
        <v>0</v>
      </c>
    </row>
    <row r="121" spans="1:19" x14ac:dyDescent="0.2">
      <c r="A121" s="1">
        <v>44768</v>
      </c>
      <c r="B121" t="s">
        <v>22</v>
      </c>
      <c r="C121" s="1">
        <v>44769</v>
      </c>
      <c r="D121">
        <v>959.4</v>
      </c>
      <c r="E121">
        <v>911.43</v>
      </c>
      <c r="F121">
        <v>920</v>
      </c>
      <c r="G121" t="s">
        <v>23</v>
      </c>
      <c r="H121" t="s">
        <v>24</v>
      </c>
      <c r="I121" s="1">
        <v>44798</v>
      </c>
      <c r="J121">
        <v>25.65</v>
      </c>
      <c r="K121">
        <v>27.65</v>
      </c>
      <c r="L121">
        <v>22.5</v>
      </c>
      <c r="M121">
        <v>24.05</v>
      </c>
      <c r="N121">
        <v>721</v>
      </c>
      <c r="O121">
        <v>166175</v>
      </c>
    </row>
    <row r="122" spans="1:19" x14ac:dyDescent="0.2">
      <c r="A122" s="1">
        <v>44859</v>
      </c>
      <c r="B122" t="s">
        <v>19</v>
      </c>
      <c r="C122" s="1">
        <v>44858</v>
      </c>
      <c r="D122">
        <v>101.2</v>
      </c>
      <c r="E122">
        <v>106.26</v>
      </c>
      <c r="F122">
        <v>106</v>
      </c>
      <c r="G122" t="s">
        <v>20</v>
      </c>
      <c r="H122" t="s">
        <v>21</v>
      </c>
      <c r="I122" s="1">
        <v>44889</v>
      </c>
      <c r="J122">
        <v>2.9</v>
      </c>
      <c r="K122">
        <v>2.9</v>
      </c>
      <c r="L122">
        <v>2.6</v>
      </c>
      <c r="M122">
        <v>2.65</v>
      </c>
      <c r="N122">
        <v>52</v>
      </c>
      <c r="O122">
        <v>701250</v>
      </c>
      <c r="P122" s="2">
        <f>IFERROR(J122-J123,0)</f>
        <v>0</v>
      </c>
      <c r="Q122" s="2">
        <f>IF(P122=0, 0, IFERROR(M122 - M123, 0))</f>
        <v>0</v>
      </c>
      <c r="R122" s="2">
        <f t="shared" ref="R122" si="59">IF(P122=0, 0, IFERROR(J122 - M123, 0))</f>
        <v>0</v>
      </c>
      <c r="S122" s="2">
        <f>IF(P122=0, 0, IFERROR(M122 - J123, 0))</f>
        <v>0</v>
      </c>
    </row>
    <row r="123" spans="1:19" x14ac:dyDescent="0.2">
      <c r="A123" s="1">
        <v>44859</v>
      </c>
      <c r="B123" t="s">
        <v>22</v>
      </c>
      <c r="C123" s="1">
        <v>44860</v>
      </c>
      <c r="D123" t="s">
        <v>25</v>
      </c>
      <c r="E123" t="s">
        <v>25</v>
      </c>
      <c r="F123" t="s">
        <v>25</v>
      </c>
      <c r="G123" t="s">
        <v>20</v>
      </c>
      <c r="H123" t="s">
        <v>21</v>
      </c>
      <c r="I123" t="s">
        <v>25</v>
      </c>
      <c r="J123" t="s">
        <v>25</v>
      </c>
      <c r="K123" t="s">
        <v>25</v>
      </c>
      <c r="L123" t="s">
        <v>25</v>
      </c>
      <c r="M123" t="s">
        <v>25</v>
      </c>
      <c r="N123" t="s">
        <v>25</v>
      </c>
      <c r="O123" t="s">
        <v>25</v>
      </c>
    </row>
    <row r="124" spans="1:19" x14ac:dyDescent="0.2">
      <c r="A124" s="1">
        <v>44859</v>
      </c>
      <c r="B124" t="s">
        <v>19</v>
      </c>
      <c r="C124" s="1">
        <v>44858</v>
      </c>
      <c r="D124">
        <v>101.2</v>
      </c>
      <c r="E124">
        <v>96.14</v>
      </c>
      <c r="F124">
        <v>96</v>
      </c>
      <c r="G124" t="s">
        <v>23</v>
      </c>
      <c r="H124" t="s">
        <v>24</v>
      </c>
      <c r="I124" s="1">
        <v>44889</v>
      </c>
      <c r="J124">
        <v>2.5</v>
      </c>
      <c r="K124">
        <v>2.5</v>
      </c>
      <c r="L124">
        <v>2.4</v>
      </c>
      <c r="M124">
        <v>2.4</v>
      </c>
      <c r="N124">
        <v>12</v>
      </c>
      <c r="O124">
        <v>246500</v>
      </c>
      <c r="P124" s="2">
        <f>IFERROR(J124-J125,0)</f>
        <v>0</v>
      </c>
      <c r="Q124" s="2">
        <f>IF(P124=0, 0, IFERROR(M124 - M125, 0))</f>
        <v>0</v>
      </c>
      <c r="R124" s="2">
        <f t="shared" ref="R124" si="60">IF(P124=0, 0, IFERROR(J124 - M125, 0))</f>
        <v>0</v>
      </c>
      <c r="S124" s="2">
        <f>IF(P124=0, 0, IFERROR(M124 - J125, 0))</f>
        <v>0</v>
      </c>
    </row>
    <row r="125" spans="1:19" x14ac:dyDescent="0.2">
      <c r="A125" s="1">
        <v>44859</v>
      </c>
      <c r="B125" t="s">
        <v>22</v>
      </c>
      <c r="C125" s="1">
        <v>44860</v>
      </c>
      <c r="D125" t="s">
        <v>25</v>
      </c>
      <c r="E125" t="s">
        <v>25</v>
      </c>
      <c r="F125" t="s">
        <v>25</v>
      </c>
      <c r="G125" t="s">
        <v>23</v>
      </c>
      <c r="H125" t="s">
        <v>24</v>
      </c>
      <c r="I125" t="s">
        <v>25</v>
      </c>
      <c r="J125" t="s">
        <v>25</v>
      </c>
      <c r="K125" t="s">
        <v>25</v>
      </c>
      <c r="L125" t="s">
        <v>25</v>
      </c>
      <c r="M125" t="s">
        <v>25</v>
      </c>
      <c r="N125" t="s">
        <v>25</v>
      </c>
      <c r="O125" t="s">
        <v>25</v>
      </c>
    </row>
    <row r="126" spans="1:19" x14ac:dyDescent="0.2">
      <c r="A126" s="1">
        <v>44950</v>
      </c>
      <c r="B126" t="s">
        <v>19</v>
      </c>
      <c r="C126" s="1">
        <v>44949</v>
      </c>
      <c r="D126">
        <v>122</v>
      </c>
      <c r="E126">
        <v>128.1</v>
      </c>
      <c r="F126">
        <v>128</v>
      </c>
      <c r="G126" t="s">
        <v>20</v>
      </c>
      <c r="H126" t="s">
        <v>21</v>
      </c>
      <c r="I126" s="1">
        <v>44980</v>
      </c>
      <c r="J126">
        <v>3.1</v>
      </c>
      <c r="K126">
        <v>3.1</v>
      </c>
      <c r="L126">
        <v>2.4</v>
      </c>
      <c r="M126">
        <v>2.5</v>
      </c>
      <c r="N126">
        <v>124</v>
      </c>
      <c r="O126">
        <v>544500</v>
      </c>
      <c r="P126" s="2">
        <f>IFERROR(J126-J127,0)</f>
        <v>0</v>
      </c>
      <c r="Q126" s="2">
        <f>IF(P126=0, 0, IFERROR(M126 - M127, 0))</f>
        <v>0</v>
      </c>
      <c r="R126" s="2">
        <f t="shared" ref="R126" si="61">IF(P126=0, 0, IFERROR(J126 - M127, 0))</f>
        <v>0</v>
      </c>
      <c r="S126" s="2">
        <f>IF(P126=0, 0, IFERROR(M126 - J127, 0))</f>
        <v>0</v>
      </c>
    </row>
    <row r="127" spans="1:19" x14ac:dyDescent="0.2">
      <c r="A127" s="1">
        <v>44950</v>
      </c>
      <c r="B127" t="s">
        <v>22</v>
      </c>
      <c r="C127" s="1">
        <v>44951</v>
      </c>
      <c r="D127" t="s">
        <v>25</v>
      </c>
      <c r="E127" t="s">
        <v>25</v>
      </c>
      <c r="F127" t="s">
        <v>25</v>
      </c>
      <c r="G127" t="s">
        <v>20</v>
      </c>
      <c r="H127" t="s">
        <v>21</v>
      </c>
      <c r="I127" t="s">
        <v>25</v>
      </c>
      <c r="J127" t="s">
        <v>25</v>
      </c>
      <c r="K127" t="s">
        <v>25</v>
      </c>
      <c r="L127" t="s">
        <v>25</v>
      </c>
      <c r="M127" t="s">
        <v>25</v>
      </c>
      <c r="N127" t="s">
        <v>25</v>
      </c>
      <c r="O127" t="s">
        <v>25</v>
      </c>
    </row>
    <row r="128" spans="1:19" x14ac:dyDescent="0.2">
      <c r="A128" s="1">
        <v>44950</v>
      </c>
      <c r="B128" t="s">
        <v>19</v>
      </c>
      <c r="C128" s="1">
        <v>44949</v>
      </c>
      <c r="D128">
        <v>122</v>
      </c>
      <c r="E128">
        <v>115.9</v>
      </c>
      <c r="F128">
        <v>116</v>
      </c>
      <c r="G128" t="s">
        <v>23</v>
      </c>
      <c r="H128" t="s">
        <v>24</v>
      </c>
      <c r="I128" s="1">
        <v>44980</v>
      </c>
      <c r="J128">
        <v>1.9</v>
      </c>
      <c r="K128">
        <v>1.95</v>
      </c>
      <c r="L128">
        <v>1.65</v>
      </c>
      <c r="M128">
        <v>1.85</v>
      </c>
      <c r="N128">
        <v>56</v>
      </c>
      <c r="O128">
        <v>280500</v>
      </c>
      <c r="P128" s="2">
        <f>IFERROR(J128-J129,0)</f>
        <v>0</v>
      </c>
      <c r="Q128" s="2">
        <f>IF(P128=0, 0, IFERROR(M128 - M129, 0))</f>
        <v>0</v>
      </c>
      <c r="R128" s="2">
        <f t="shared" ref="R128" si="62">IF(P128=0, 0, IFERROR(J128 - M129, 0))</f>
        <v>0</v>
      </c>
      <c r="S128" s="2">
        <f>IF(P128=0, 0, IFERROR(M128 - J129, 0))</f>
        <v>0</v>
      </c>
    </row>
    <row r="129" spans="1:19" x14ac:dyDescent="0.2">
      <c r="A129" s="1">
        <v>44950</v>
      </c>
      <c r="B129" t="s">
        <v>22</v>
      </c>
      <c r="C129" s="1">
        <v>44951</v>
      </c>
      <c r="D129" t="s">
        <v>25</v>
      </c>
      <c r="E129" t="s">
        <v>25</v>
      </c>
      <c r="F129" t="s">
        <v>25</v>
      </c>
      <c r="G129" t="s">
        <v>23</v>
      </c>
      <c r="H129" t="s">
        <v>24</v>
      </c>
      <c r="I129" t="s">
        <v>25</v>
      </c>
      <c r="J129" t="s">
        <v>25</v>
      </c>
      <c r="K129" t="s">
        <v>25</v>
      </c>
      <c r="L129" t="s">
        <v>25</v>
      </c>
      <c r="M129" t="s">
        <v>25</v>
      </c>
      <c r="N129" t="s">
        <v>25</v>
      </c>
      <c r="O129" t="s">
        <v>25</v>
      </c>
    </row>
    <row r="130" spans="1:19" x14ac:dyDescent="0.2">
      <c r="A130" s="1">
        <v>45055</v>
      </c>
      <c r="B130" t="s">
        <v>19</v>
      </c>
      <c r="C130" s="1">
        <v>45054</v>
      </c>
      <c r="D130">
        <v>109.55</v>
      </c>
      <c r="E130">
        <v>115.03</v>
      </c>
      <c r="F130">
        <v>115</v>
      </c>
      <c r="G130" t="s">
        <v>20</v>
      </c>
      <c r="H130" t="s">
        <v>21</v>
      </c>
      <c r="I130" s="1">
        <v>45071</v>
      </c>
      <c r="J130">
        <v>0.75</v>
      </c>
      <c r="K130">
        <v>0.9</v>
      </c>
      <c r="L130">
        <v>0.65</v>
      </c>
      <c r="M130">
        <v>0.8</v>
      </c>
      <c r="N130">
        <v>3191</v>
      </c>
      <c r="O130">
        <v>18744000</v>
      </c>
      <c r="P130" s="2">
        <f>IFERROR(J130-J131,0)</f>
        <v>0</v>
      </c>
      <c r="Q130" s="2">
        <f>IF(P130=0, 0, IFERROR(M130 - M131, 0))</f>
        <v>0</v>
      </c>
      <c r="R130" s="2">
        <f t="shared" ref="R130" si="63">IF(P130=0, 0, IFERROR(J130 - M131, 0))</f>
        <v>0</v>
      </c>
      <c r="S130" s="2">
        <f>IF(P130=0, 0, IFERROR(M130 - J131, 0))</f>
        <v>0</v>
      </c>
    </row>
    <row r="131" spans="1:19" x14ac:dyDescent="0.2">
      <c r="A131" s="1">
        <v>45055</v>
      </c>
      <c r="B131" t="s">
        <v>22</v>
      </c>
      <c r="C131" s="1">
        <v>45056</v>
      </c>
      <c r="D131">
        <v>109.25</v>
      </c>
      <c r="E131">
        <v>114.71</v>
      </c>
      <c r="F131">
        <v>115</v>
      </c>
      <c r="G131" t="s">
        <v>20</v>
      </c>
      <c r="H131" t="s">
        <v>21</v>
      </c>
      <c r="I131" s="1">
        <v>45071</v>
      </c>
      <c r="J131">
        <v>0.75</v>
      </c>
      <c r="K131">
        <v>0.8</v>
      </c>
      <c r="L131">
        <v>0.55000000000000004</v>
      </c>
      <c r="M131">
        <v>0.65</v>
      </c>
      <c r="N131">
        <v>6175</v>
      </c>
      <c r="O131">
        <v>17484500</v>
      </c>
    </row>
    <row r="132" spans="1:19" x14ac:dyDescent="0.2">
      <c r="A132" s="1">
        <v>45055</v>
      </c>
      <c r="B132" t="s">
        <v>19</v>
      </c>
      <c r="C132" s="1">
        <v>45054</v>
      </c>
      <c r="D132">
        <v>109.55</v>
      </c>
      <c r="E132">
        <v>104.07</v>
      </c>
      <c r="F132">
        <v>104</v>
      </c>
      <c r="G132" t="s">
        <v>23</v>
      </c>
      <c r="H132" t="s">
        <v>24</v>
      </c>
      <c r="I132" s="1">
        <v>45071</v>
      </c>
      <c r="J132">
        <v>0.6</v>
      </c>
      <c r="K132">
        <v>0.8</v>
      </c>
      <c r="L132">
        <v>0.5</v>
      </c>
      <c r="M132">
        <v>0.55000000000000004</v>
      </c>
      <c r="N132">
        <v>421</v>
      </c>
      <c r="O132">
        <v>2288000</v>
      </c>
      <c r="P132" s="2">
        <f>IFERROR(J132-J133,0)</f>
        <v>9.9999999999999978E-2</v>
      </c>
      <c r="Q132" s="2">
        <f>IF(P132=0, 0, IFERROR(M132 - M133, 0))</f>
        <v>0</v>
      </c>
      <c r="R132" s="2">
        <f t="shared" ref="R132" si="64">IF(P132=0, 0, IFERROR(J132 - M133, 0))</f>
        <v>4.9999999999999933E-2</v>
      </c>
      <c r="S132" s="2">
        <f>IF(P132=0, 0, IFERROR(M132 - J133, 0))</f>
        <v>5.0000000000000044E-2</v>
      </c>
    </row>
    <row r="133" spans="1:19" x14ac:dyDescent="0.2">
      <c r="A133" s="1">
        <v>45055</v>
      </c>
      <c r="B133" t="s">
        <v>22</v>
      </c>
      <c r="C133" s="1">
        <v>45056</v>
      </c>
      <c r="D133">
        <v>109.25</v>
      </c>
      <c r="E133">
        <v>103.79</v>
      </c>
      <c r="F133">
        <v>104</v>
      </c>
      <c r="G133" t="s">
        <v>23</v>
      </c>
      <c r="H133" t="s">
        <v>24</v>
      </c>
      <c r="I133" s="1">
        <v>45071</v>
      </c>
      <c r="J133">
        <v>0.5</v>
      </c>
      <c r="K133">
        <v>0.65</v>
      </c>
      <c r="L133">
        <v>0.5</v>
      </c>
      <c r="M133">
        <v>0.55000000000000004</v>
      </c>
      <c r="N133">
        <v>475</v>
      </c>
      <c r="O133">
        <v>2046000</v>
      </c>
    </row>
    <row r="134" spans="1:19" x14ac:dyDescent="0.2">
      <c r="A134" s="1">
        <v>45132</v>
      </c>
      <c r="B134" t="s">
        <v>19</v>
      </c>
      <c r="C134" s="1">
        <v>45131</v>
      </c>
      <c r="D134">
        <v>115.5</v>
      </c>
      <c r="E134">
        <v>121.28</v>
      </c>
      <c r="F134">
        <v>121.4</v>
      </c>
      <c r="G134" t="s">
        <v>20</v>
      </c>
      <c r="H134" t="s">
        <v>21</v>
      </c>
      <c r="I134" s="1">
        <v>45169</v>
      </c>
      <c r="J134" t="s">
        <v>25</v>
      </c>
      <c r="K134" t="s">
        <v>25</v>
      </c>
      <c r="L134" t="s">
        <v>25</v>
      </c>
      <c r="M134" t="s">
        <v>25</v>
      </c>
      <c r="N134" t="s">
        <v>25</v>
      </c>
      <c r="O134">
        <v>16500</v>
      </c>
      <c r="P134" s="2">
        <f>IFERROR(J134-J135,0)</f>
        <v>0</v>
      </c>
      <c r="Q134" s="2">
        <f>IF(P134=0, 0, IFERROR(M134 - M135, 0))</f>
        <v>0</v>
      </c>
      <c r="R134" s="2">
        <f t="shared" ref="R134" si="65">IF(P134=0, 0, IFERROR(J134 - M135, 0))</f>
        <v>0</v>
      </c>
      <c r="S134" s="2">
        <f>IF(P134=0, 0, IFERROR(M134 - J135, 0))</f>
        <v>0</v>
      </c>
    </row>
    <row r="135" spans="1:19" x14ac:dyDescent="0.2">
      <c r="A135" s="1">
        <v>45132</v>
      </c>
      <c r="B135" t="s">
        <v>22</v>
      </c>
      <c r="C135" s="1">
        <v>45133</v>
      </c>
      <c r="D135">
        <v>119.95</v>
      </c>
      <c r="E135">
        <v>125.95</v>
      </c>
      <c r="F135">
        <v>126</v>
      </c>
      <c r="G135" t="s">
        <v>20</v>
      </c>
      <c r="H135" t="s">
        <v>21</v>
      </c>
      <c r="I135" s="1">
        <v>45169</v>
      </c>
      <c r="J135">
        <v>2.35</v>
      </c>
      <c r="K135">
        <v>2.4500000000000002</v>
      </c>
      <c r="L135">
        <v>1.95</v>
      </c>
      <c r="M135">
        <v>2.1</v>
      </c>
      <c r="N135">
        <v>35</v>
      </c>
      <c r="O135">
        <v>165000</v>
      </c>
    </row>
    <row r="136" spans="1:19" x14ac:dyDescent="0.2">
      <c r="A136" s="1">
        <v>45132</v>
      </c>
      <c r="B136" t="s">
        <v>19</v>
      </c>
      <c r="C136" s="1">
        <v>45131</v>
      </c>
      <c r="D136">
        <v>115.5</v>
      </c>
      <c r="E136">
        <v>109.72</v>
      </c>
      <c r="F136">
        <v>110</v>
      </c>
      <c r="G136" t="s">
        <v>23</v>
      </c>
      <c r="H136" t="s">
        <v>24</v>
      </c>
      <c r="I136" s="1">
        <v>45169</v>
      </c>
      <c r="J136">
        <v>1.65</v>
      </c>
      <c r="K136">
        <v>2.15</v>
      </c>
      <c r="L136">
        <v>1.65</v>
      </c>
      <c r="M136">
        <v>1.95</v>
      </c>
      <c r="N136">
        <v>808</v>
      </c>
      <c r="O136">
        <v>4427500</v>
      </c>
      <c r="P136" s="2">
        <f>IFERROR(J136-J137,0)</f>
        <v>-5.0000000000000044E-2</v>
      </c>
      <c r="Q136" s="2">
        <f>IF(P136=0, 0, IFERROR(M136 - M137, 0))</f>
        <v>0.39999999999999991</v>
      </c>
      <c r="R136" s="2">
        <f t="shared" ref="R136" si="66">IF(P136=0, 0, IFERROR(J136 - M137, 0))</f>
        <v>9.9999999999999867E-2</v>
      </c>
      <c r="S136" s="2">
        <f>IF(P136=0, 0, IFERROR(M136 - J137, 0))</f>
        <v>0.25</v>
      </c>
    </row>
    <row r="137" spans="1:19" x14ac:dyDescent="0.2">
      <c r="A137" s="1">
        <v>45132</v>
      </c>
      <c r="B137" t="s">
        <v>22</v>
      </c>
      <c r="C137" s="1">
        <v>45133</v>
      </c>
      <c r="D137">
        <v>119.95</v>
      </c>
      <c r="E137">
        <v>113.95</v>
      </c>
      <c r="F137">
        <v>114</v>
      </c>
      <c r="G137" t="s">
        <v>23</v>
      </c>
      <c r="H137" t="s">
        <v>24</v>
      </c>
      <c r="I137" s="1">
        <v>45169</v>
      </c>
      <c r="J137">
        <v>1.7</v>
      </c>
      <c r="K137">
        <v>1.7</v>
      </c>
      <c r="L137">
        <v>1.45</v>
      </c>
      <c r="M137">
        <v>1.55</v>
      </c>
      <c r="N137">
        <v>131</v>
      </c>
      <c r="O137">
        <v>720500</v>
      </c>
    </row>
    <row r="138" spans="1:19" x14ac:dyDescent="0.2">
      <c r="A138" s="1">
        <v>45223</v>
      </c>
      <c r="B138" t="s">
        <v>19</v>
      </c>
      <c r="C138" s="1">
        <v>45222</v>
      </c>
      <c r="D138" t="s">
        <v>25</v>
      </c>
      <c r="E138" t="s">
        <v>25</v>
      </c>
      <c r="F138" t="s">
        <v>25</v>
      </c>
      <c r="G138" t="s">
        <v>20</v>
      </c>
      <c r="H138" t="s">
        <v>21</v>
      </c>
      <c r="I138" t="s">
        <v>25</v>
      </c>
      <c r="J138" t="s">
        <v>25</v>
      </c>
      <c r="K138" t="s">
        <v>25</v>
      </c>
      <c r="L138" t="s">
        <v>25</v>
      </c>
      <c r="M138" t="s">
        <v>25</v>
      </c>
      <c r="N138" t="s">
        <v>25</v>
      </c>
      <c r="O138" t="s">
        <v>25</v>
      </c>
      <c r="P138" s="2">
        <f>IFERROR(J138-J139,0)</f>
        <v>0</v>
      </c>
      <c r="Q138" s="2">
        <f>IF(P138=0, 0, IFERROR(M138 - M139, 0))</f>
        <v>0</v>
      </c>
      <c r="R138" s="2">
        <f t="shared" ref="R138" si="67">IF(P138=0, 0, IFERROR(J138 - M139, 0))</f>
        <v>0</v>
      </c>
      <c r="S138" s="2">
        <f>IF(P138=0, 0, IFERROR(M138 - J139, 0))</f>
        <v>0</v>
      </c>
    </row>
    <row r="139" spans="1:19" x14ac:dyDescent="0.2">
      <c r="A139" s="1">
        <v>45223</v>
      </c>
      <c r="B139" t="s">
        <v>22</v>
      </c>
      <c r="C139" s="1">
        <v>45224</v>
      </c>
      <c r="D139">
        <v>121.35</v>
      </c>
      <c r="E139">
        <v>127.42</v>
      </c>
      <c r="F139">
        <v>127</v>
      </c>
      <c r="G139" t="s">
        <v>20</v>
      </c>
      <c r="H139" t="s">
        <v>21</v>
      </c>
      <c r="I139" s="1">
        <v>45260</v>
      </c>
      <c r="J139">
        <v>2</v>
      </c>
      <c r="K139">
        <v>2.8</v>
      </c>
      <c r="L139">
        <v>1.85</v>
      </c>
      <c r="M139">
        <v>2.0499999999999998</v>
      </c>
      <c r="N139">
        <v>236</v>
      </c>
      <c r="O139">
        <v>753500</v>
      </c>
    </row>
    <row r="140" spans="1:19" x14ac:dyDescent="0.2">
      <c r="A140" s="1">
        <v>45223</v>
      </c>
      <c r="B140" t="s">
        <v>19</v>
      </c>
      <c r="C140" s="1">
        <v>45222</v>
      </c>
      <c r="D140" t="s">
        <v>25</v>
      </c>
      <c r="E140" t="s">
        <v>25</v>
      </c>
      <c r="F140" t="s">
        <v>25</v>
      </c>
      <c r="G140" t="s">
        <v>23</v>
      </c>
      <c r="H140" t="s">
        <v>24</v>
      </c>
      <c r="I140" t="s">
        <v>25</v>
      </c>
      <c r="J140" t="s">
        <v>25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 s="2">
        <f>IFERROR(J140-J141,0)</f>
        <v>0</v>
      </c>
      <c r="Q140" s="2">
        <f>IF(P140=0, 0, IFERROR(M140 - M141, 0))</f>
        <v>0</v>
      </c>
      <c r="R140" s="2">
        <f t="shared" ref="R140" si="68">IF(P140=0, 0, IFERROR(J140 - M141, 0))</f>
        <v>0</v>
      </c>
      <c r="S140" s="2">
        <f>IF(P140=0, 0, IFERROR(M140 - J141, 0))</f>
        <v>0</v>
      </c>
    </row>
    <row r="141" spans="1:19" x14ac:dyDescent="0.2">
      <c r="A141" s="1">
        <v>45223</v>
      </c>
      <c r="B141" t="s">
        <v>22</v>
      </c>
      <c r="C141" s="1">
        <v>45224</v>
      </c>
      <c r="D141">
        <v>121.35</v>
      </c>
      <c r="E141">
        <v>115.28</v>
      </c>
      <c r="F141">
        <v>115</v>
      </c>
      <c r="G141" t="s">
        <v>23</v>
      </c>
      <c r="H141" t="s">
        <v>24</v>
      </c>
      <c r="I141" s="1">
        <v>45260</v>
      </c>
      <c r="J141">
        <v>1.75</v>
      </c>
      <c r="K141">
        <v>1.75</v>
      </c>
      <c r="L141">
        <v>1.05</v>
      </c>
      <c r="M141">
        <v>1.25</v>
      </c>
      <c r="N141">
        <v>616</v>
      </c>
      <c r="O141">
        <v>4246000</v>
      </c>
    </row>
    <row r="142" spans="1:19" x14ac:dyDescent="0.2">
      <c r="A142" s="1">
        <v>45314</v>
      </c>
      <c r="B142" t="s">
        <v>19</v>
      </c>
      <c r="C142" s="1">
        <v>45313</v>
      </c>
      <c r="D142" t="s">
        <v>25</v>
      </c>
      <c r="E142" t="s">
        <v>25</v>
      </c>
      <c r="F142" t="s">
        <v>25</v>
      </c>
      <c r="G142" t="s">
        <v>20</v>
      </c>
      <c r="H142" t="s">
        <v>21</v>
      </c>
      <c r="I142" t="s">
        <v>25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s="2">
        <f>IFERROR(J142-J143,0)</f>
        <v>0</v>
      </c>
      <c r="Q142" s="2">
        <f>IF(P142=0, 0, IFERROR(M142 - M143, 0))</f>
        <v>0</v>
      </c>
      <c r="R142" s="2">
        <f t="shared" ref="R142" si="69">IF(P142=0, 0, IFERROR(J142 - M143, 0))</f>
        <v>0</v>
      </c>
      <c r="S142" s="2">
        <f>IF(P142=0, 0, IFERROR(M142 - J143, 0))</f>
        <v>0</v>
      </c>
    </row>
    <row r="143" spans="1:19" x14ac:dyDescent="0.2">
      <c r="A143" s="1">
        <v>45314</v>
      </c>
      <c r="B143" t="s">
        <v>22</v>
      </c>
      <c r="C143" s="1">
        <v>45315</v>
      </c>
      <c r="D143">
        <v>135.15</v>
      </c>
      <c r="E143">
        <v>141.91</v>
      </c>
      <c r="F143">
        <v>142</v>
      </c>
      <c r="G143" t="s">
        <v>20</v>
      </c>
      <c r="H143" t="s">
        <v>21</v>
      </c>
      <c r="I143" s="1">
        <v>45351</v>
      </c>
      <c r="J143">
        <v>3</v>
      </c>
      <c r="K143">
        <v>4.1500000000000004</v>
      </c>
      <c r="L143">
        <v>2.95</v>
      </c>
      <c r="M143">
        <v>4.0999999999999996</v>
      </c>
      <c r="N143">
        <v>200</v>
      </c>
      <c r="O143">
        <v>517000</v>
      </c>
    </row>
    <row r="144" spans="1:19" x14ac:dyDescent="0.2">
      <c r="A144" s="1">
        <v>45314</v>
      </c>
      <c r="B144" t="s">
        <v>19</v>
      </c>
      <c r="C144" s="1">
        <v>45313</v>
      </c>
      <c r="D144" t="s">
        <v>25</v>
      </c>
      <c r="E144" t="s">
        <v>25</v>
      </c>
      <c r="F144" t="s">
        <v>25</v>
      </c>
      <c r="G144" t="s">
        <v>23</v>
      </c>
      <c r="H144" t="s">
        <v>24</v>
      </c>
      <c r="I144" t="s">
        <v>25</v>
      </c>
      <c r="J144" t="s">
        <v>25</v>
      </c>
      <c r="K144" t="s">
        <v>25</v>
      </c>
      <c r="L144" t="s">
        <v>25</v>
      </c>
      <c r="M144" t="s">
        <v>25</v>
      </c>
      <c r="N144" t="s">
        <v>25</v>
      </c>
      <c r="O144" t="s">
        <v>25</v>
      </c>
      <c r="P144" s="2">
        <f>IFERROR(J144-J145,0)</f>
        <v>0</v>
      </c>
      <c r="Q144" s="2">
        <f>IF(P144=0, 0, IFERROR(M144 - M145, 0))</f>
        <v>0</v>
      </c>
      <c r="R144" s="2">
        <f t="shared" ref="R144" si="70">IF(P144=0, 0, IFERROR(J144 - M145, 0))</f>
        <v>0</v>
      </c>
      <c r="S144" s="2">
        <f>IF(P144=0, 0, IFERROR(M144 - J145, 0))</f>
        <v>0</v>
      </c>
    </row>
    <row r="145" spans="1:19" x14ac:dyDescent="0.2">
      <c r="A145" s="1">
        <v>45314</v>
      </c>
      <c r="B145" t="s">
        <v>22</v>
      </c>
      <c r="C145" s="1">
        <v>45315</v>
      </c>
      <c r="D145">
        <v>135.15</v>
      </c>
      <c r="E145">
        <v>128.38999999999999</v>
      </c>
      <c r="F145">
        <v>128</v>
      </c>
      <c r="G145" t="s">
        <v>23</v>
      </c>
      <c r="H145" t="s">
        <v>24</v>
      </c>
      <c r="I145" s="1">
        <v>45351</v>
      </c>
      <c r="J145">
        <v>4.25</v>
      </c>
      <c r="K145">
        <v>4.25</v>
      </c>
      <c r="L145">
        <v>2.4500000000000002</v>
      </c>
      <c r="M145">
        <v>2.5499999999999998</v>
      </c>
      <c r="N145">
        <v>118</v>
      </c>
      <c r="O145">
        <v>715000</v>
      </c>
    </row>
    <row r="146" spans="1:19" x14ac:dyDescent="0.2">
      <c r="A146" s="1">
        <v>45420</v>
      </c>
      <c r="B146" t="s">
        <v>19</v>
      </c>
      <c r="C146" s="1">
        <v>45419</v>
      </c>
      <c r="D146">
        <v>164.25</v>
      </c>
      <c r="E146">
        <v>172.46</v>
      </c>
      <c r="F146">
        <v>172</v>
      </c>
      <c r="G146" t="s">
        <v>20</v>
      </c>
      <c r="H146" t="s">
        <v>21</v>
      </c>
      <c r="I146" s="1">
        <v>45442</v>
      </c>
      <c r="J146">
        <v>4.5</v>
      </c>
      <c r="K146">
        <v>4.55</v>
      </c>
      <c r="L146">
        <v>2.95</v>
      </c>
      <c r="M146">
        <v>3.15</v>
      </c>
      <c r="N146">
        <v>843</v>
      </c>
      <c r="O146">
        <v>2436500</v>
      </c>
      <c r="P146" s="2">
        <f>IFERROR(J146-J147,0)</f>
        <v>0</v>
      </c>
      <c r="Q146" s="2">
        <f>IF(P146=0, 0, IFERROR(M146 - M147, 0))</f>
        <v>0</v>
      </c>
      <c r="R146" s="2">
        <f t="shared" ref="R146" si="71">IF(P146=0, 0, IFERROR(J146 - M147, 0))</f>
        <v>0</v>
      </c>
      <c r="S146" s="2">
        <f>IF(P146=0, 0, IFERROR(M146 - J147, 0))</f>
        <v>0</v>
      </c>
    </row>
    <row r="147" spans="1:19" x14ac:dyDescent="0.2">
      <c r="A147" s="1">
        <v>45420</v>
      </c>
      <c r="B147" t="s">
        <v>22</v>
      </c>
      <c r="C147" s="1">
        <v>45421</v>
      </c>
      <c r="D147">
        <v>161.9</v>
      </c>
      <c r="E147">
        <v>170</v>
      </c>
      <c r="F147">
        <v>170</v>
      </c>
      <c r="G147" t="s">
        <v>20</v>
      </c>
      <c r="H147" t="s">
        <v>21</v>
      </c>
      <c r="I147" s="1">
        <v>45442</v>
      </c>
      <c r="J147">
        <v>4.5</v>
      </c>
      <c r="K147">
        <v>4.5</v>
      </c>
      <c r="L147">
        <v>2.8</v>
      </c>
      <c r="M147">
        <v>2.9</v>
      </c>
      <c r="N147">
        <v>4126</v>
      </c>
      <c r="O147">
        <v>23776500</v>
      </c>
    </row>
    <row r="148" spans="1:19" x14ac:dyDescent="0.2">
      <c r="A148" s="1">
        <v>45420</v>
      </c>
      <c r="B148" t="s">
        <v>19</v>
      </c>
      <c r="C148" s="1">
        <v>45419</v>
      </c>
      <c r="D148">
        <v>164.25</v>
      </c>
      <c r="E148">
        <v>156.04</v>
      </c>
      <c r="F148">
        <v>156</v>
      </c>
      <c r="G148" t="s">
        <v>23</v>
      </c>
      <c r="H148" t="s">
        <v>24</v>
      </c>
      <c r="I148" s="1">
        <v>45442</v>
      </c>
      <c r="J148">
        <v>1.6</v>
      </c>
      <c r="K148">
        <v>2.95</v>
      </c>
      <c r="L148">
        <v>1.6</v>
      </c>
      <c r="M148">
        <v>2.35</v>
      </c>
      <c r="N148">
        <v>101</v>
      </c>
      <c r="O148">
        <v>665500</v>
      </c>
      <c r="P148" s="2">
        <f>IFERROR(J148-J149,0)</f>
        <v>0.35000000000000009</v>
      </c>
      <c r="Q148" s="2">
        <f>IF(P148=0, 0, IFERROR(M148 - M149, 0))</f>
        <v>0.40000000000000013</v>
      </c>
      <c r="R148" s="2">
        <f t="shared" ref="R148" si="72">IF(P148=0, 0, IFERROR(J148 - M149, 0))</f>
        <v>-0.34999999999999987</v>
      </c>
      <c r="S148" s="2">
        <f>IF(P148=0, 0, IFERROR(M148 - J149, 0))</f>
        <v>1.1000000000000001</v>
      </c>
    </row>
    <row r="149" spans="1:19" x14ac:dyDescent="0.2">
      <c r="A149" s="1">
        <v>45420</v>
      </c>
      <c r="B149" t="s">
        <v>22</v>
      </c>
      <c r="C149" s="1">
        <v>45421</v>
      </c>
      <c r="D149">
        <v>161.9</v>
      </c>
      <c r="E149">
        <v>153.80000000000001</v>
      </c>
      <c r="F149">
        <v>154</v>
      </c>
      <c r="G149" t="s">
        <v>23</v>
      </c>
      <c r="H149" t="s">
        <v>24</v>
      </c>
      <c r="I149" s="1">
        <v>45442</v>
      </c>
      <c r="J149">
        <v>1.25</v>
      </c>
      <c r="K149">
        <v>2</v>
      </c>
      <c r="L149">
        <v>1.1499999999999999</v>
      </c>
      <c r="M149">
        <v>1.95</v>
      </c>
      <c r="N149">
        <v>163</v>
      </c>
      <c r="O149">
        <v>874500</v>
      </c>
    </row>
    <row r="150" spans="1:19" x14ac:dyDescent="0.2">
      <c r="A150" s="1">
        <v>45496</v>
      </c>
      <c r="B150" t="s">
        <v>19</v>
      </c>
      <c r="C150" s="1">
        <v>45495</v>
      </c>
      <c r="D150">
        <v>160.32</v>
      </c>
      <c r="E150">
        <v>168.34</v>
      </c>
      <c r="F150">
        <v>167.5</v>
      </c>
      <c r="G150" t="s">
        <v>20</v>
      </c>
      <c r="H150" t="s">
        <v>21</v>
      </c>
      <c r="I150" s="1">
        <v>45533</v>
      </c>
      <c r="J150">
        <v>4.55</v>
      </c>
      <c r="K150">
        <v>4.95</v>
      </c>
      <c r="L150">
        <v>4.1500000000000004</v>
      </c>
      <c r="M150">
        <v>4.7</v>
      </c>
      <c r="N150">
        <v>152</v>
      </c>
      <c r="O150">
        <v>511500</v>
      </c>
      <c r="P150" s="2">
        <f>IFERROR(J150-J151,0)</f>
        <v>0.94999999999999973</v>
      </c>
      <c r="Q150" s="2">
        <f>IF(P150=0, 0, IFERROR(M150 - M151, 0))</f>
        <v>1.3000000000000003</v>
      </c>
      <c r="R150" s="2">
        <f t="shared" ref="R150" si="73">IF(P150=0, 0, IFERROR(J150 - M151, 0))</f>
        <v>1.1499999999999999</v>
      </c>
      <c r="S150" s="2">
        <f>IF(P150=0, 0, IFERROR(M150 - J151, 0))</f>
        <v>1.1000000000000001</v>
      </c>
    </row>
    <row r="151" spans="1:19" x14ac:dyDescent="0.2">
      <c r="A151" s="1">
        <v>45496</v>
      </c>
      <c r="B151" t="s">
        <v>22</v>
      </c>
      <c r="C151" s="1">
        <v>45497</v>
      </c>
      <c r="D151">
        <v>160.31</v>
      </c>
      <c r="E151">
        <v>168.33</v>
      </c>
      <c r="F151">
        <v>167.5</v>
      </c>
      <c r="G151" t="s">
        <v>20</v>
      </c>
      <c r="H151" t="s">
        <v>21</v>
      </c>
      <c r="I151" s="1">
        <v>45533</v>
      </c>
      <c r="J151">
        <v>3.6</v>
      </c>
      <c r="K151">
        <v>4.3</v>
      </c>
      <c r="L151">
        <v>3.3</v>
      </c>
      <c r="M151">
        <v>3.4</v>
      </c>
      <c r="N151">
        <v>225</v>
      </c>
      <c r="O151">
        <v>1072500</v>
      </c>
    </row>
    <row r="152" spans="1:19" x14ac:dyDescent="0.2">
      <c r="A152" s="1">
        <v>45496</v>
      </c>
      <c r="B152" t="s">
        <v>19</v>
      </c>
      <c r="C152" s="1">
        <v>45495</v>
      </c>
      <c r="D152">
        <v>160.32</v>
      </c>
      <c r="E152">
        <v>152.30000000000001</v>
      </c>
      <c r="F152">
        <v>152.5</v>
      </c>
      <c r="G152" t="s">
        <v>23</v>
      </c>
      <c r="H152" t="s">
        <v>24</v>
      </c>
      <c r="I152" s="1">
        <v>45533</v>
      </c>
      <c r="J152">
        <v>4.4000000000000004</v>
      </c>
      <c r="K152">
        <v>4.45</v>
      </c>
      <c r="L152">
        <v>3.05</v>
      </c>
      <c r="M152">
        <v>3.15</v>
      </c>
      <c r="N152">
        <v>27</v>
      </c>
      <c r="O152">
        <v>198000</v>
      </c>
      <c r="P152" s="2">
        <f>IFERROR(J152-J153,0)</f>
        <v>1.5500000000000003</v>
      </c>
      <c r="Q152" s="2">
        <f>IF(P152=0, 0, IFERROR(M152 - M153, 0))</f>
        <v>0.89999999999999991</v>
      </c>
      <c r="R152" s="2">
        <f t="shared" ref="R152" si="74">IF(P152=0, 0, IFERROR(J152 - M153, 0))</f>
        <v>2.1500000000000004</v>
      </c>
      <c r="S152" s="2">
        <f>IF(P152=0, 0, IFERROR(M152 - J153, 0))</f>
        <v>0.29999999999999982</v>
      </c>
    </row>
    <row r="153" spans="1:19" x14ac:dyDescent="0.2">
      <c r="A153" s="1">
        <v>45496</v>
      </c>
      <c r="B153" t="s">
        <v>22</v>
      </c>
      <c r="C153" s="1">
        <v>45497</v>
      </c>
      <c r="D153">
        <v>160.31</v>
      </c>
      <c r="E153">
        <v>152.29</v>
      </c>
      <c r="F153">
        <v>152.5</v>
      </c>
      <c r="G153" t="s">
        <v>23</v>
      </c>
      <c r="H153" t="s">
        <v>24</v>
      </c>
      <c r="I153" s="1">
        <v>45533</v>
      </c>
      <c r="J153">
        <v>2.85</v>
      </c>
      <c r="K153">
        <v>2.85</v>
      </c>
      <c r="L153">
        <v>2.1</v>
      </c>
      <c r="M153">
        <v>2.25</v>
      </c>
      <c r="N153">
        <v>219</v>
      </c>
      <c r="O153">
        <v>1001000</v>
      </c>
    </row>
    <row r="154" spans="1:19" x14ac:dyDescent="0.2">
      <c r="A154" s="1">
        <v>45587</v>
      </c>
      <c r="B154" t="s">
        <v>19</v>
      </c>
      <c r="C154" s="1">
        <v>45586</v>
      </c>
      <c r="D154" t="s">
        <v>25</v>
      </c>
      <c r="E154" t="s">
        <v>25</v>
      </c>
      <c r="F154" t="s">
        <v>25</v>
      </c>
      <c r="G154" t="s">
        <v>20</v>
      </c>
      <c r="H154" t="s">
        <v>21</v>
      </c>
      <c r="I154" t="s">
        <v>25</v>
      </c>
      <c r="J154" t="s">
        <v>25</v>
      </c>
      <c r="K154" t="s">
        <v>25</v>
      </c>
      <c r="L154" t="s">
        <v>25</v>
      </c>
      <c r="M154" t="s">
        <v>25</v>
      </c>
      <c r="N154" t="s">
        <v>25</v>
      </c>
      <c r="O154" t="s">
        <v>25</v>
      </c>
      <c r="P154" s="2">
        <f>IFERROR(J154-J155,0)</f>
        <v>0</v>
      </c>
      <c r="Q154" s="2">
        <f>IF(P154=0, 0, IFERROR(M154 - M155, 0))</f>
        <v>0</v>
      </c>
      <c r="R154" s="2">
        <f t="shared" ref="R154" si="75">IF(P154=0, 0, IFERROR(J154 - M155, 0))</f>
        <v>0</v>
      </c>
      <c r="S154" s="2">
        <f>IF(P154=0, 0, IFERROR(M154 - J155, 0))</f>
        <v>0</v>
      </c>
    </row>
    <row r="155" spans="1:19" x14ac:dyDescent="0.2">
      <c r="A155" s="1">
        <v>45587</v>
      </c>
      <c r="B155" t="s">
        <v>22</v>
      </c>
      <c r="C155" s="1">
        <v>45588</v>
      </c>
      <c r="D155" t="s">
        <v>25</v>
      </c>
      <c r="E155" t="s">
        <v>25</v>
      </c>
      <c r="F155" t="s">
        <v>25</v>
      </c>
      <c r="G155" t="s">
        <v>20</v>
      </c>
      <c r="H155" t="s">
        <v>21</v>
      </c>
      <c r="I155" t="s">
        <v>25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</row>
    <row r="156" spans="1:19" x14ac:dyDescent="0.2">
      <c r="A156" s="1">
        <v>45587</v>
      </c>
      <c r="B156" t="s">
        <v>19</v>
      </c>
      <c r="C156" s="1">
        <v>45586</v>
      </c>
      <c r="D156" t="s">
        <v>25</v>
      </c>
      <c r="E156" t="s">
        <v>25</v>
      </c>
      <c r="F156" t="s">
        <v>25</v>
      </c>
      <c r="G156" t="s">
        <v>23</v>
      </c>
      <c r="H156" t="s">
        <v>24</v>
      </c>
      <c r="I156" t="s">
        <v>25</v>
      </c>
      <c r="J156" t="s">
        <v>25</v>
      </c>
      <c r="K156" t="s">
        <v>25</v>
      </c>
      <c r="L156" t="s">
        <v>25</v>
      </c>
      <c r="M156" t="s">
        <v>25</v>
      </c>
      <c r="N156" t="s">
        <v>25</v>
      </c>
      <c r="O156" t="s">
        <v>25</v>
      </c>
      <c r="P156" s="2">
        <f>IFERROR(J156-J157,0)</f>
        <v>0</v>
      </c>
      <c r="Q156" s="2">
        <f>IF(P156=0, 0, IFERROR(M156 - M157, 0))</f>
        <v>0</v>
      </c>
      <c r="R156" s="2">
        <f t="shared" ref="R156" si="76">IF(P156=0, 0, IFERROR(J156 - M157, 0))</f>
        <v>0</v>
      </c>
      <c r="S156" s="2">
        <f>IF(P156=0, 0, IFERROR(M156 - J157, 0))</f>
        <v>0</v>
      </c>
    </row>
    <row r="157" spans="1:19" x14ac:dyDescent="0.2">
      <c r="A157" s="1">
        <v>45587</v>
      </c>
      <c r="B157" t="s">
        <v>22</v>
      </c>
      <c r="C157" s="1">
        <v>45588</v>
      </c>
      <c r="D157" t="s">
        <v>25</v>
      </c>
      <c r="E157" t="s">
        <v>25</v>
      </c>
      <c r="F157" t="s">
        <v>25</v>
      </c>
      <c r="G157" t="s">
        <v>23</v>
      </c>
      <c r="H157" t="s">
        <v>24</v>
      </c>
      <c r="I157" t="s">
        <v>25</v>
      </c>
      <c r="J157" t="s">
        <v>25</v>
      </c>
      <c r="K157" t="s">
        <v>25</v>
      </c>
      <c r="L157" t="s">
        <v>25</v>
      </c>
      <c r="M157" t="s">
        <v>25</v>
      </c>
      <c r="N157" t="s">
        <v>25</v>
      </c>
      <c r="O157" t="s">
        <v>25</v>
      </c>
    </row>
    <row r="158" spans="1:19" x14ac:dyDescent="0.2">
      <c r="A158" s="1">
        <v>45678</v>
      </c>
      <c r="B158" t="s">
        <v>19</v>
      </c>
      <c r="C158" s="1">
        <v>45677</v>
      </c>
      <c r="D158">
        <v>131.66</v>
      </c>
      <c r="E158">
        <v>138.24</v>
      </c>
      <c r="F158">
        <v>138</v>
      </c>
      <c r="G158" t="s">
        <v>20</v>
      </c>
      <c r="H158" t="s">
        <v>21</v>
      </c>
      <c r="I158" s="1">
        <v>45687</v>
      </c>
      <c r="J158">
        <v>0.65</v>
      </c>
      <c r="K158">
        <v>0.95</v>
      </c>
      <c r="L158">
        <v>0.55000000000000004</v>
      </c>
      <c r="M158">
        <v>0.95</v>
      </c>
      <c r="N158">
        <v>576</v>
      </c>
      <c r="O158">
        <v>6413000</v>
      </c>
      <c r="P158" s="2">
        <f>IFERROR(J158-J159,0)</f>
        <v>-0.4</v>
      </c>
      <c r="Q158" s="2">
        <f>IF(P158=0, 0, IFERROR(M158 - M159, 0))</f>
        <v>0.19999999999999996</v>
      </c>
      <c r="R158" s="2">
        <f t="shared" ref="R158" si="77">IF(P158=0, 0, IFERROR(J158 - M159, 0))</f>
        <v>-9.9999999999999978E-2</v>
      </c>
      <c r="S158" s="2">
        <f>IF(P158=0, 0, IFERROR(M158 - J159, 0))</f>
        <v>-0.10000000000000009</v>
      </c>
    </row>
    <row r="159" spans="1:19" x14ac:dyDescent="0.2">
      <c r="A159" s="1">
        <v>45678</v>
      </c>
      <c r="B159" t="s">
        <v>22</v>
      </c>
      <c r="C159" s="1">
        <v>45679</v>
      </c>
      <c r="D159">
        <v>128.91999999999999</v>
      </c>
      <c r="E159">
        <v>135.37</v>
      </c>
      <c r="F159">
        <v>135</v>
      </c>
      <c r="G159" t="s">
        <v>20</v>
      </c>
      <c r="H159" t="s">
        <v>21</v>
      </c>
      <c r="I159" s="1">
        <v>45687</v>
      </c>
      <c r="J159">
        <v>1.05</v>
      </c>
      <c r="K159">
        <v>1.05</v>
      </c>
      <c r="L159">
        <v>0.55000000000000004</v>
      </c>
      <c r="M159">
        <v>0.75</v>
      </c>
      <c r="N159">
        <v>5914</v>
      </c>
      <c r="O159">
        <v>15218500</v>
      </c>
    </row>
    <row r="160" spans="1:19" x14ac:dyDescent="0.2">
      <c r="A160" s="1">
        <v>45678</v>
      </c>
      <c r="B160" t="s">
        <v>19</v>
      </c>
      <c r="C160" s="1">
        <v>45677</v>
      </c>
      <c r="D160">
        <v>131.66</v>
      </c>
      <c r="E160">
        <v>125.08</v>
      </c>
      <c r="F160">
        <v>125</v>
      </c>
      <c r="G160" t="s">
        <v>23</v>
      </c>
      <c r="H160" t="s">
        <v>24</v>
      </c>
      <c r="I160" s="1">
        <v>45687</v>
      </c>
      <c r="J160">
        <v>1.05</v>
      </c>
      <c r="K160">
        <v>1.4</v>
      </c>
      <c r="L160">
        <v>0.75</v>
      </c>
      <c r="M160">
        <v>0.85</v>
      </c>
      <c r="N160">
        <v>1688</v>
      </c>
      <c r="O160">
        <v>8745000</v>
      </c>
      <c r="P160" s="2">
        <f>IFERROR(J160-J161,0)</f>
        <v>0.25</v>
      </c>
      <c r="Q160" s="2">
        <f>IF(P160=0, 0, IFERROR(M160 - M161, 0))</f>
        <v>0.25</v>
      </c>
      <c r="R160" s="2">
        <f t="shared" ref="R160" si="78">IF(P160=0, 0, IFERROR(J160 - M161, 0))</f>
        <v>0.45000000000000007</v>
      </c>
      <c r="S160" s="2">
        <f>IF(P160=0, 0, IFERROR(M160 - J161, 0))</f>
        <v>4.9999999999999933E-2</v>
      </c>
    </row>
    <row r="161" spans="1:19" x14ac:dyDescent="0.2">
      <c r="A161" s="1">
        <v>45678</v>
      </c>
      <c r="B161" t="s">
        <v>22</v>
      </c>
      <c r="C161" s="1">
        <v>45679</v>
      </c>
      <c r="D161">
        <v>128.91999999999999</v>
      </c>
      <c r="E161">
        <v>122.47</v>
      </c>
      <c r="F161">
        <v>122</v>
      </c>
      <c r="G161" t="s">
        <v>23</v>
      </c>
      <c r="H161" t="s">
        <v>24</v>
      </c>
      <c r="I161" s="1">
        <v>45687</v>
      </c>
      <c r="J161">
        <v>0.8</v>
      </c>
      <c r="K161">
        <v>1</v>
      </c>
      <c r="L161">
        <v>0.55000000000000004</v>
      </c>
      <c r="M161">
        <v>0.6</v>
      </c>
      <c r="N161">
        <v>570</v>
      </c>
      <c r="O161">
        <v>2513500</v>
      </c>
    </row>
    <row r="162" spans="1:19" x14ac:dyDescent="0.2">
      <c r="O162" t="s">
        <v>26</v>
      </c>
      <c r="P162">
        <f>SUM(P2:P161)</f>
        <v>39.250000000000007</v>
      </c>
      <c r="Q162">
        <f>SUM(Q2:Q161)</f>
        <v>28.450000000000003</v>
      </c>
      <c r="R162">
        <f>SUM(R2:R161)</f>
        <v>62.099999999999994</v>
      </c>
      <c r="S162">
        <f>SUM(S2:S161)</f>
        <v>5.6000000000000165</v>
      </c>
    </row>
    <row r="163" spans="1:19" x14ac:dyDescent="0.2">
      <c r="P163">
        <f>P162*5500</f>
        <v>215875.00000000003</v>
      </c>
      <c r="Q163">
        <f t="shared" ref="Q163:S163" si="79">Q162*5500</f>
        <v>156475.00000000003</v>
      </c>
      <c r="R163">
        <f t="shared" si="79"/>
        <v>341549.99999999994</v>
      </c>
      <c r="S163">
        <f t="shared" si="79"/>
        <v>30800.000000000091</v>
      </c>
    </row>
  </sheetData>
  <autoFilter ref="A1:S163" xr:uid="{AE944A1D-188A-3B40-BC05-240DFA775CC2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7810-9ADC-FA4E-80FF-00C4F2453114}">
  <dimension ref="A1:S155"/>
  <sheetViews>
    <sheetView workbookViewId="0">
      <selection activeCell="P1" sqref="P1:T1048576"/>
    </sheetView>
  </sheetViews>
  <sheetFormatPr baseColWidth="10" defaultColWidth="10.6640625" defaultRowHeight="16" x14ac:dyDescent="0.2"/>
  <cols>
    <col min="2" max="14" width="10.6640625" customWidth="1"/>
    <col min="15" max="15" width="12.6640625" customWidth="1"/>
    <col min="17" max="19" width="10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">
        <v>42136</v>
      </c>
      <c r="B2" t="s">
        <v>19</v>
      </c>
      <c r="C2" s="1">
        <v>42135</v>
      </c>
      <c r="D2">
        <v>631.29999999999995</v>
      </c>
      <c r="E2">
        <v>663</v>
      </c>
      <c r="F2">
        <v>670</v>
      </c>
      <c r="G2" t="s">
        <v>20</v>
      </c>
      <c r="H2" t="s">
        <v>21</v>
      </c>
      <c r="I2" s="1">
        <v>42152</v>
      </c>
      <c r="J2" t="s">
        <v>25</v>
      </c>
      <c r="K2" t="s">
        <v>25</v>
      </c>
      <c r="L2" t="s">
        <v>25</v>
      </c>
      <c r="M2">
        <v>52</v>
      </c>
      <c r="N2" t="s">
        <v>25</v>
      </c>
      <c r="O2" t="s">
        <v>25</v>
      </c>
      <c r="P2" s="2">
        <f>IFERROR(J2-J3,0)</f>
        <v>0</v>
      </c>
      <c r="Q2" s="2">
        <f>IF(P2=0, 0, IFERROR(M2 - M3, 0))</f>
        <v>0</v>
      </c>
      <c r="R2" s="2">
        <f>IF(P2=0, 0, IFERROR(J2 - M3, 0))</f>
        <v>0</v>
      </c>
      <c r="S2" s="2">
        <f>IF(P2=0, 0, IFERROR(M2 - J3, 0))</f>
        <v>0</v>
      </c>
    </row>
    <row r="3" spans="1:19" x14ac:dyDescent="0.2">
      <c r="A3" s="1">
        <v>42136</v>
      </c>
      <c r="B3" t="s">
        <v>22</v>
      </c>
      <c r="C3" s="1">
        <v>42137</v>
      </c>
      <c r="D3">
        <v>616.35</v>
      </c>
      <c r="E3">
        <v>663</v>
      </c>
      <c r="F3">
        <v>670</v>
      </c>
      <c r="G3" t="s">
        <v>20</v>
      </c>
      <c r="H3" t="s">
        <v>21</v>
      </c>
      <c r="I3" s="1">
        <v>42152</v>
      </c>
      <c r="J3" t="s">
        <v>25</v>
      </c>
      <c r="K3" t="s">
        <v>25</v>
      </c>
      <c r="L3" t="s">
        <v>25</v>
      </c>
      <c r="M3">
        <v>6</v>
      </c>
      <c r="N3" t="s">
        <v>25</v>
      </c>
      <c r="O3">
        <v>2000</v>
      </c>
    </row>
    <row r="4" spans="1:19" x14ac:dyDescent="0.2">
      <c r="A4" s="1">
        <v>42136</v>
      </c>
      <c r="B4" t="s">
        <v>19</v>
      </c>
      <c r="C4" s="1">
        <v>42135</v>
      </c>
      <c r="D4">
        <v>631.29999999999995</v>
      </c>
      <c r="E4">
        <v>600</v>
      </c>
      <c r="F4">
        <v>600</v>
      </c>
      <c r="G4" t="s">
        <v>23</v>
      </c>
      <c r="H4" t="s">
        <v>24</v>
      </c>
      <c r="I4" s="1">
        <v>42152</v>
      </c>
      <c r="J4">
        <v>9.3000000000000007</v>
      </c>
      <c r="K4">
        <v>9.3000000000000007</v>
      </c>
      <c r="L4">
        <v>4.25</v>
      </c>
      <c r="M4">
        <v>5.9</v>
      </c>
      <c r="N4">
        <v>53</v>
      </c>
      <c r="O4">
        <v>86500</v>
      </c>
      <c r="P4" s="2">
        <f t="shared" ref="P4" si="0">IFERROR(J4-J5,0)</f>
        <v>0.80000000000000071</v>
      </c>
      <c r="Q4" s="2">
        <f t="shared" ref="Q4" si="1">IF(P4=0, 0, IFERROR(M4 - M5, 0))</f>
        <v>-3.5999999999999996</v>
      </c>
      <c r="R4" s="2">
        <f t="shared" ref="R4" si="2">IF(P4=0, 0, IFERROR(J4 - M5, 0))</f>
        <v>-0.19999999999999929</v>
      </c>
      <c r="S4" s="2">
        <f t="shared" ref="S4" si="3">IF(P4=0, 0, IFERROR(M4 - J5, 0))</f>
        <v>-2.5999999999999996</v>
      </c>
    </row>
    <row r="5" spans="1:19" x14ac:dyDescent="0.2">
      <c r="A5" s="1">
        <v>42136</v>
      </c>
      <c r="B5" t="s">
        <v>22</v>
      </c>
      <c r="C5" s="1">
        <v>42137</v>
      </c>
      <c r="D5">
        <v>616.35</v>
      </c>
      <c r="E5">
        <v>600</v>
      </c>
      <c r="F5">
        <v>600</v>
      </c>
      <c r="G5" t="s">
        <v>23</v>
      </c>
      <c r="H5" t="s">
        <v>24</v>
      </c>
      <c r="I5" s="1">
        <v>42152</v>
      </c>
      <c r="J5">
        <v>8.5</v>
      </c>
      <c r="K5">
        <v>11.45</v>
      </c>
      <c r="L5">
        <v>8.5</v>
      </c>
      <c r="M5">
        <v>9.5</v>
      </c>
      <c r="N5">
        <v>125</v>
      </c>
      <c r="O5">
        <v>56500</v>
      </c>
    </row>
    <row r="6" spans="1:19" x14ac:dyDescent="0.2">
      <c r="A6" s="1">
        <v>42213</v>
      </c>
      <c r="B6" t="s">
        <v>19</v>
      </c>
      <c r="C6" s="1">
        <v>42212</v>
      </c>
      <c r="D6">
        <v>519.54999999999995</v>
      </c>
      <c r="E6">
        <v>546</v>
      </c>
      <c r="F6">
        <v>550</v>
      </c>
      <c r="G6" t="s">
        <v>20</v>
      </c>
      <c r="H6" t="s">
        <v>21</v>
      </c>
      <c r="I6" s="1">
        <v>42243</v>
      </c>
      <c r="J6">
        <v>11</v>
      </c>
      <c r="K6">
        <v>15</v>
      </c>
      <c r="L6">
        <v>11</v>
      </c>
      <c r="M6">
        <v>13.95</v>
      </c>
      <c r="N6">
        <v>28</v>
      </c>
      <c r="O6">
        <v>19000</v>
      </c>
      <c r="P6" s="2">
        <f t="shared" ref="P6" si="4">IFERROR(J6-J7,0)</f>
        <v>1.4000000000000004</v>
      </c>
      <c r="Q6" s="2">
        <f t="shared" ref="Q6" si="5">IF(P6=0, 0, IFERROR(M6 - M7, 0))</f>
        <v>5.25</v>
      </c>
      <c r="R6" s="2">
        <f t="shared" ref="R6" si="6">IF(P6=0, 0, IFERROR(J6 - M7, 0))</f>
        <v>2.3000000000000007</v>
      </c>
      <c r="S6" s="2">
        <f t="shared" ref="S6" si="7">IF(P6=0, 0, IFERROR(M6 - J7, 0))</f>
        <v>4.3499999999999996</v>
      </c>
    </row>
    <row r="7" spans="1:19" x14ac:dyDescent="0.2">
      <c r="A7" s="1">
        <v>42213</v>
      </c>
      <c r="B7" t="s">
        <v>22</v>
      </c>
      <c r="C7" s="1">
        <v>42214</v>
      </c>
      <c r="D7">
        <v>525.54999999999995</v>
      </c>
      <c r="E7">
        <v>546</v>
      </c>
      <c r="F7">
        <v>550</v>
      </c>
      <c r="G7" t="s">
        <v>20</v>
      </c>
      <c r="H7" t="s">
        <v>21</v>
      </c>
      <c r="I7" s="1">
        <v>42243</v>
      </c>
      <c r="J7">
        <v>9.6</v>
      </c>
      <c r="K7">
        <v>10.65</v>
      </c>
      <c r="L7">
        <v>8.5500000000000007</v>
      </c>
      <c r="M7">
        <v>8.6999999999999993</v>
      </c>
      <c r="N7">
        <v>44</v>
      </c>
      <c r="O7">
        <v>47000</v>
      </c>
    </row>
    <row r="8" spans="1:19" x14ac:dyDescent="0.2">
      <c r="A8" s="1">
        <v>42213</v>
      </c>
      <c r="B8" t="s">
        <v>19</v>
      </c>
      <c r="C8" s="1">
        <v>42212</v>
      </c>
      <c r="D8">
        <v>519.54999999999995</v>
      </c>
      <c r="E8">
        <v>494</v>
      </c>
      <c r="F8">
        <v>490</v>
      </c>
      <c r="G8" t="s">
        <v>23</v>
      </c>
      <c r="H8" t="s">
        <v>24</v>
      </c>
      <c r="I8" s="1">
        <v>42243</v>
      </c>
      <c r="J8">
        <v>10</v>
      </c>
      <c r="K8">
        <v>13.55</v>
      </c>
      <c r="L8">
        <v>9.1999999999999993</v>
      </c>
      <c r="M8">
        <v>13.1</v>
      </c>
      <c r="N8">
        <v>21</v>
      </c>
      <c r="O8">
        <v>6500</v>
      </c>
      <c r="P8" s="2">
        <f t="shared" ref="P8" si="8">IFERROR(J8-J9,0)</f>
        <v>4</v>
      </c>
      <c r="Q8" s="2">
        <f t="shared" ref="Q8" si="9">IF(P8=0, 0, IFERROR(M8 - M9, 0))</f>
        <v>7.6499999999999995</v>
      </c>
      <c r="R8" s="2">
        <f t="shared" ref="R8" si="10">IF(P8=0, 0, IFERROR(J8 - M9, 0))</f>
        <v>4.55</v>
      </c>
      <c r="S8" s="2">
        <f t="shared" ref="S8" si="11">IF(P8=0, 0, IFERROR(M8 - J9, 0))</f>
        <v>7.1</v>
      </c>
    </row>
    <row r="9" spans="1:19" x14ac:dyDescent="0.2">
      <c r="A9" s="1">
        <v>42213</v>
      </c>
      <c r="B9" t="s">
        <v>22</v>
      </c>
      <c r="C9" s="1">
        <v>42214</v>
      </c>
      <c r="D9">
        <v>525.54999999999995</v>
      </c>
      <c r="E9">
        <v>494</v>
      </c>
      <c r="F9">
        <v>490</v>
      </c>
      <c r="G9" t="s">
        <v>23</v>
      </c>
      <c r="H9" t="s">
        <v>24</v>
      </c>
      <c r="I9" s="1">
        <v>42243</v>
      </c>
      <c r="J9">
        <v>6</v>
      </c>
      <c r="K9">
        <v>6</v>
      </c>
      <c r="L9">
        <v>4.5</v>
      </c>
      <c r="M9">
        <v>5.45</v>
      </c>
      <c r="N9">
        <v>8</v>
      </c>
      <c r="O9">
        <v>8500</v>
      </c>
    </row>
    <row r="10" spans="1:19" x14ac:dyDescent="0.2">
      <c r="A10" s="1">
        <v>42304</v>
      </c>
      <c r="B10" t="s">
        <v>19</v>
      </c>
      <c r="C10" s="1">
        <v>42303</v>
      </c>
      <c r="D10">
        <v>542.65</v>
      </c>
      <c r="E10">
        <v>570</v>
      </c>
      <c r="F10">
        <v>580</v>
      </c>
      <c r="G10" t="s">
        <v>20</v>
      </c>
      <c r="H10" t="s">
        <v>21</v>
      </c>
      <c r="I10" s="1">
        <v>42334</v>
      </c>
      <c r="J10">
        <v>9.4</v>
      </c>
      <c r="K10">
        <v>9.4</v>
      </c>
      <c r="L10">
        <v>9.4</v>
      </c>
      <c r="M10">
        <v>9.4</v>
      </c>
      <c r="N10">
        <v>2</v>
      </c>
      <c r="O10">
        <v>38000</v>
      </c>
      <c r="P10" s="2">
        <f t="shared" ref="P10" si="12">IFERROR(J10-J11,0)</f>
        <v>1.3499999999999996</v>
      </c>
      <c r="Q10" s="2">
        <f t="shared" ref="Q10" si="13">IF(P10=0, 0, IFERROR(M10 - M11, 0))</f>
        <v>-0.94999999999999929</v>
      </c>
      <c r="R10" s="2">
        <f t="shared" ref="R10" si="14">IF(P10=0, 0, IFERROR(J10 - M11, 0))</f>
        <v>-0.94999999999999929</v>
      </c>
      <c r="S10" s="2">
        <f t="shared" ref="S10" si="15">IF(P10=0, 0, IFERROR(M10 - J11, 0))</f>
        <v>1.3499999999999996</v>
      </c>
    </row>
    <row r="11" spans="1:19" x14ac:dyDescent="0.2">
      <c r="A11" s="1">
        <v>42304</v>
      </c>
      <c r="B11" t="s">
        <v>22</v>
      </c>
      <c r="C11" s="1">
        <v>42305</v>
      </c>
      <c r="D11">
        <v>549.54999999999995</v>
      </c>
      <c r="E11">
        <v>570</v>
      </c>
      <c r="F11">
        <v>580</v>
      </c>
      <c r="G11" t="s">
        <v>20</v>
      </c>
      <c r="H11" t="s">
        <v>21</v>
      </c>
      <c r="I11" s="1">
        <v>42334</v>
      </c>
      <c r="J11">
        <v>8.0500000000000007</v>
      </c>
      <c r="K11">
        <v>12.85</v>
      </c>
      <c r="L11">
        <v>8.0500000000000007</v>
      </c>
      <c r="M11">
        <v>10.35</v>
      </c>
      <c r="N11">
        <v>72</v>
      </c>
      <c r="O11">
        <v>42000</v>
      </c>
    </row>
    <row r="12" spans="1:19" x14ac:dyDescent="0.2">
      <c r="A12" s="1">
        <v>42304</v>
      </c>
      <c r="B12" t="s">
        <v>19</v>
      </c>
      <c r="C12" s="1">
        <v>42303</v>
      </c>
      <c r="D12">
        <v>542.65</v>
      </c>
      <c r="E12">
        <v>516</v>
      </c>
      <c r="F12">
        <v>520</v>
      </c>
      <c r="G12" t="s">
        <v>23</v>
      </c>
      <c r="H12" t="s">
        <v>24</v>
      </c>
      <c r="I12" s="1">
        <v>42334</v>
      </c>
      <c r="J12">
        <v>9.15</v>
      </c>
      <c r="K12">
        <v>9.15</v>
      </c>
      <c r="L12">
        <v>9.15</v>
      </c>
      <c r="M12">
        <v>9.15</v>
      </c>
      <c r="N12">
        <v>1</v>
      </c>
      <c r="O12">
        <v>20000</v>
      </c>
      <c r="P12" s="2">
        <f t="shared" ref="P12" si="16">IFERROR(J12-J13,0)</f>
        <v>-0.54999999999999893</v>
      </c>
      <c r="Q12" s="2">
        <f t="shared" ref="Q12" si="17">IF(P12=0, 0, IFERROR(M12 - M13, 0))</f>
        <v>-0.5</v>
      </c>
      <c r="R12" s="2">
        <f t="shared" ref="R12" si="18">IF(P12=0, 0, IFERROR(J12 - M13, 0))</f>
        <v>-0.5</v>
      </c>
      <c r="S12" s="2">
        <f t="shared" ref="S12" si="19">IF(P12=0, 0, IFERROR(M12 - J13, 0))</f>
        <v>-0.54999999999999893</v>
      </c>
    </row>
    <row r="13" spans="1:19" x14ac:dyDescent="0.2">
      <c r="A13" s="1">
        <v>42304</v>
      </c>
      <c r="B13" t="s">
        <v>22</v>
      </c>
      <c r="C13" s="1">
        <v>42305</v>
      </c>
      <c r="D13">
        <v>549.54999999999995</v>
      </c>
      <c r="E13">
        <v>516</v>
      </c>
      <c r="F13">
        <v>520</v>
      </c>
      <c r="G13" t="s">
        <v>23</v>
      </c>
      <c r="H13" t="s">
        <v>24</v>
      </c>
      <c r="I13" s="1">
        <v>42334</v>
      </c>
      <c r="J13">
        <v>9.6999999999999993</v>
      </c>
      <c r="K13">
        <v>9.6999999999999993</v>
      </c>
      <c r="L13">
        <v>8.3000000000000007</v>
      </c>
      <c r="M13">
        <v>9.65</v>
      </c>
      <c r="N13">
        <v>9</v>
      </c>
      <c r="O13">
        <v>28000</v>
      </c>
    </row>
    <row r="14" spans="1:19" x14ac:dyDescent="0.2">
      <c r="A14" s="1">
        <v>42397</v>
      </c>
      <c r="B14" t="s">
        <v>19</v>
      </c>
      <c r="C14" s="1">
        <v>42396</v>
      </c>
      <c r="D14">
        <v>503.05</v>
      </c>
      <c r="E14">
        <v>528</v>
      </c>
      <c r="F14">
        <v>530</v>
      </c>
      <c r="G14" t="s">
        <v>20</v>
      </c>
      <c r="H14" t="s">
        <v>21</v>
      </c>
      <c r="I14" s="1">
        <v>42425</v>
      </c>
      <c r="J14">
        <v>11.2</v>
      </c>
      <c r="K14">
        <v>11.2</v>
      </c>
      <c r="L14">
        <v>8.4</v>
      </c>
      <c r="M14">
        <v>8.5</v>
      </c>
      <c r="N14">
        <v>18</v>
      </c>
      <c r="O14">
        <v>18000</v>
      </c>
      <c r="P14" s="2">
        <f t="shared" ref="P14" si="20">IFERROR(J14-J15,0)</f>
        <v>3.2499999999999991</v>
      </c>
      <c r="Q14" s="2">
        <f t="shared" ref="Q14" si="21">IF(P14=0, 0, IFERROR(M14 - M15, 0))</f>
        <v>0.25</v>
      </c>
      <c r="R14" s="2">
        <f t="shared" ref="R14" si="22">IF(P14=0, 0, IFERROR(J14 - M15, 0))</f>
        <v>2.9499999999999993</v>
      </c>
      <c r="S14" s="2">
        <f t="shared" ref="S14" si="23">IF(P14=0, 0, IFERROR(M14 - J15, 0))</f>
        <v>0.54999999999999982</v>
      </c>
    </row>
    <row r="15" spans="1:19" x14ac:dyDescent="0.2">
      <c r="A15" s="1">
        <v>42397</v>
      </c>
      <c r="B15" t="s">
        <v>22</v>
      </c>
      <c r="C15" s="1">
        <v>42398</v>
      </c>
      <c r="D15">
        <v>501.4</v>
      </c>
      <c r="E15">
        <v>528</v>
      </c>
      <c r="F15">
        <v>530</v>
      </c>
      <c r="G15" t="s">
        <v>20</v>
      </c>
      <c r="H15" t="s">
        <v>21</v>
      </c>
      <c r="I15" s="1">
        <v>42425</v>
      </c>
      <c r="J15">
        <v>7.95</v>
      </c>
      <c r="K15">
        <v>8.4</v>
      </c>
      <c r="L15">
        <v>6.6</v>
      </c>
      <c r="M15">
        <v>8.25</v>
      </c>
      <c r="N15">
        <v>30</v>
      </c>
      <c r="O15">
        <v>45000</v>
      </c>
    </row>
    <row r="16" spans="1:19" x14ac:dyDescent="0.2">
      <c r="A16" s="1">
        <v>42397</v>
      </c>
      <c r="B16" t="s">
        <v>19</v>
      </c>
      <c r="C16" s="1">
        <v>42396</v>
      </c>
      <c r="D16">
        <v>503.05</v>
      </c>
      <c r="E16">
        <v>478</v>
      </c>
      <c r="F16">
        <v>480</v>
      </c>
      <c r="G16" t="s">
        <v>23</v>
      </c>
      <c r="H16" t="s">
        <v>24</v>
      </c>
      <c r="I16" s="1">
        <v>42425</v>
      </c>
      <c r="J16">
        <v>7.7</v>
      </c>
      <c r="K16">
        <v>7.7</v>
      </c>
      <c r="L16">
        <v>6.25</v>
      </c>
      <c r="M16">
        <v>6.25</v>
      </c>
      <c r="N16">
        <v>2</v>
      </c>
      <c r="O16">
        <v>10000</v>
      </c>
      <c r="P16" s="2">
        <f t="shared" ref="P16" si="24">IFERROR(J16-J17,0)</f>
        <v>0.20000000000000018</v>
      </c>
      <c r="Q16" s="2">
        <f t="shared" ref="Q16" si="25">IF(P16=0, 0, IFERROR(M16 - M17, 0))</f>
        <v>-2.5500000000000007</v>
      </c>
      <c r="R16" s="2">
        <f t="shared" ref="R16" si="26">IF(P16=0, 0, IFERROR(J16 - M17, 0))</f>
        <v>-1.1000000000000005</v>
      </c>
      <c r="S16" s="2">
        <f t="shared" ref="S16" si="27">IF(P16=0, 0, IFERROR(M16 - J17, 0))</f>
        <v>-1.25</v>
      </c>
    </row>
    <row r="17" spans="1:19" x14ac:dyDescent="0.2">
      <c r="A17" s="1">
        <v>42397</v>
      </c>
      <c r="B17" t="s">
        <v>22</v>
      </c>
      <c r="C17" s="1">
        <v>42398</v>
      </c>
      <c r="D17">
        <v>501.4</v>
      </c>
      <c r="E17">
        <v>478</v>
      </c>
      <c r="F17">
        <v>480</v>
      </c>
      <c r="G17" t="s">
        <v>23</v>
      </c>
      <c r="H17" t="s">
        <v>24</v>
      </c>
      <c r="I17" s="1">
        <v>42425</v>
      </c>
      <c r="J17">
        <v>7.5</v>
      </c>
      <c r="K17">
        <v>11.1</v>
      </c>
      <c r="L17">
        <v>7.5</v>
      </c>
      <c r="M17">
        <v>8.8000000000000007</v>
      </c>
      <c r="N17">
        <v>95</v>
      </c>
      <c r="O17">
        <v>46000</v>
      </c>
    </row>
    <row r="18" spans="1:19" x14ac:dyDescent="0.2">
      <c r="A18" s="1">
        <v>42500</v>
      </c>
      <c r="B18" t="s">
        <v>19</v>
      </c>
      <c r="C18" s="1">
        <v>42499</v>
      </c>
      <c r="D18">
        <v>478.6</v>
      </c>
      <c r="E18">
        <v>503</v>
      </c>
      <c r="F18">
        <v>510</v>
      </c>
      <c r="G18" t="s">
        <v>20</v>
      </c>
      <c r="H18" t="s">
        <v>21</v>
      </c>
      <c r="I18" s="1">
        <v>42516</v>
      </c>
      <c r="J18">
        <v>4.5999999999999996</v>
      </c>
      <c r="K18">
        <v>5</v>
      </c>
      <c r="L18">
        <v>3.65</v>
      </c>
      <c r="M18">
        <v>3.65</v>
      </c>
      <c r="N18">
        <v>11</v>
      </c>
      <c r="O18">
        <v>31000</v>
      </c>
      <c r="P18" s="2">
        <f t="shared" ref="P18" si="28">IFERROR(J18-J19,0)</f>
        <v>0.59999999999999964</v>
      </c>
      <c r="Q18" s="2">
        <f t="shared" ref="Q18" si="29">IF(P18=0, 0, IFERROR(M18 - M19, 0))</f>
        <v>0.5</v>
      </c>
      <c r="R18" s="2">
        <f t="shared" ref="R18" si="30">IF(P18=0, 0, IFERROR(J18 - M19, 0))</f>
        <v>1.4499999999999997</v>
      </c>
      <c r="S18" s="2">
        <f t="shared" ref="S18" si="31">IF(P18=0, 0, IFERROR(M18 - J19, 0))</f>
        <v>-0.35000000000000009</v>
      </c>
    </row>
    <row r="19" spans="1:19" x14ac:dyDescent="0.2">
      <c r="A19" s="1">
        <v>42500</v>
      </c>
      <c r="B19" t="s">
        <v>22</v>
      </c>
      <c r="C19" s="1">
        <v>42501</v>
      </c>
      <c r="D19">
        <v>473.9</v>
      </c>
      <c r="E19">
        <v>503</v>
      </c>
      <c r="F19">
        <v>510</v>
      </c>
      <c r="G19" t="s">
        <v>20</v>
      </c>
      <c r="H19" t="s">
        <v>21</v>
      </c>
      <c r="I19" s="1">
        <v>42516</v>
      </c>
      <c r="J19">
        <v>4</v>
      </c>
      <c r="K19">
        <v>4.5999999999999996</v>
      </c>
      <c r="L19">
        <v>2.9</v>
      </c>
      <c r="M19">
        <v>3.15</v>
      </c>
      <c r="N19">
        <v>21</v>
      </c>
      <c r="O19">
        <v>23000</v>
      </c>
    </row>
    <row r="20" spans="1:19" x14ac:dyDescent="0.2">
      <c r="A20" s="1">
        <v>42500</v>
      </c>
      <c r="B20" t="s">
        <v>19</v>
      </c>
      <c r="C20" s="1">
        <v>42499</v>
      </c>
      <c r="D20">
        <v>478.6</v>
      </c>
      <c r="E20">
        <v>455</v>
      </c>
      <c r="F20">
        <v>450</v>
      </c>
      <c r="G20" t="s">
        <v>23</v>
      </c>
      <c r="H20" t="s">
        <v>24</v>
      </c>
      <c r="I20" s="1">
        <v>42516</v>
      </c>
      <c r="J20">
        <v>4.0999999999999996</v>
      </c>
      <c r="K20">
        <v>4.25</v>
      </c>
      <c r="L20">
        <v>3.55</v>
      </c>
      <c r="M20">
        <v>3.55</v>
      </c>
      <c r="N20">
        <v>13</v>
      </c>
      <c r="O20">
        <v>52000</v>
      </c>
      <c r="P20" s="2">
        <f t="shared" ref="P20" si="32">IFERROR(J20-J21,0)</f>
        <v>0.49999999999999956</v>
      </c>
      <c r="Q20" s="2">
        <f t="shared" ref="Q20" si="33">IF(P20=0, 0, IFERROR(M20 - M21, 0))</f>
        <v>-0.79999999999999982</v>
      </c>
      <c r="R20" s="2">
        <f t="shared" ref="R20" si="34">IF(P20=0, 0, IFERROR(J20 - M21, 0))</f>
        <v>-0.25</v>
      </c>
      <c r="S20" s="2">
        <f t="shared" ref="S20" si="35">IF(P20=0, 0, IFERROR(M20 - J21, 0))</f>
        <v>-5.0000000000000266E-2</v>
      </c>
    </row>
    <row r="21" spans="1:19" x14ac:dyDescent="0.2">
      <c r="A21" s="1">
        <v>42500</v>
      </c>
      <c r="B21" t="s">
        <v>22</v>
      </c>
      <c r="C21" s="1">
        <v>42501</v>
      </c>
      <c r="D21">
        <v>473.9</v>
      </c>
      <c r="E21">
        <v>455</v>
      </c>
      <c r="F21">
        <v>450</v>
      </c>
      <c r="G21" t="s">
        <v>23</v>
      </c>
      <c r="H21" t="s">
        <v>24</v>
      </c>
      <c r="I21" s="1">
        <v>42516</v>
      </c>
      <c r="J21">
        <v>3.6</v>
      </c>
      <c r="K21">
        <v>4.55</v>
      </c>
      <c r="L21">
        <v>2.9</v>
      </c>
      <c r="M21">
        <v>4.3499999999999996</v>
      </c>
      <c r="N21">
        <v>22</v>
      </c>
      <c r="O21">
        <v>49000</v>
      </c>
    </row>
    <row r="22" spans="1:19" x14ac:dyDescent="0.2">
      <c r="A22" s="1">
        <v>42577</v>
      </c>
      <c r="B22" t="s">
        <v>19</v>
      </c>
      <c r="C22" s="1">
        <v>42576</v>
      </c>
      <c r="D22">
        <v>508.4</v>
      </c>
      <c r="E22">
        <v>534</v>
      </c>
      <c r="F22">
        <v>540</v>
      </c>
      <c r="G22" t="s">
        <v>20</v>
      </c>
      <c r="H22" t="s">
        <v>21</v>
      </c>
      <c r="I22" s="1">
        <v>42607</v>
      </c>
      <c r="J22">
        <v>6.25</v>
      </c>
      <c r="K22">
        <v>6.25</v>
      </c>
      <c r="L22">
        <v>6.25</v>
      </c>
      <c r="M22">
        <v>6.25</v>
      </c>
      <c r="N22">
        <v>1</v>
      </c>
      <c r="O22">
        <v>38500</v>
      </c>
      <c r="P22" s="2">
        <f t="shared" ref="P22" si="36">IFERROR(J22-J23,0)</f>
        <v>0</v>
      </c>
      <c r="Q22" s="2">
        <f t="shared" ref="Q22" si="37">IF(P22=0, 0, IFERROR(M22 - M23, 0))</f>
        <v>0</v>
      </c>
      <c r="R22" s="2">
        <f t="shared" ref="R22" si="38">IF(P22=0, 0, IFERROR(J22 - M23, 0))</f>
        <v>0</v>
      </c>
      <c r="S22" s="2">
        <f t="shared" ref="S22" si="39">IF(P22=0, 0, IFERROR(M22 - J23, 0))</f>
        <v>0</v>
      </c>
    </row>
    <row r="23" spans="1:19" x14ac:dyDescent="0.2">
      <c r="A23" s="1">
        <v>42577</v>
      </c>
      <c r="B23" t="s">
        <v>22</v>
      </c>
      <c r="C23" s="1">
        <v>42578</v>
      </c>
      <c r="D23">
        <v>504.25</v>
      </c>
      <c r="E23">
        <v>534</v>
      </c>
      <c r="F23">
        <v>540</v>
      </c>
      <c r="G23" t="s">
        <v>20</v>
      </c>
      <c r="H23" t="s">
        <v>21</v>
      </c>
      <c r="I23" s="1">
        <v>42607</v>
      </c>
      <c r="J23" t="s">
        <v>25</v>
      </c>
      <c r="K23" t="s">
        <v>25</v>
      </c>
      <c r="L23" t="s">
        <v>25</v>
      </c>
      <c r="M23">
        <v>6.25</v>
      </c>
      <c r="N23" t="s">
        <v>25</v>
      </c>
      <c r="O23">
        <v>40700</v>
      </c>
    </row>
    <row r="24" spans="1:19" x14ac:dyDescent="0.2">
      <c r="A24" s="1">
        <v>42577</v>
      </c>
      <c r="B24" t="s">
        <v>19</v>
      </c>
      <c r="C24" s="1">
        <v>42576</v>
      </c>
      <c r="D24">
        <v>508.4</v>
      </c>
      <c r="E24">
        <v>483</v>
      </c>
      <c r="F24">
        <v>480</v>
      </c>
      <c r="G24" t="s">
        <v>23</v>
      </c>
      <c r="H24" t="s">
        <v>24</v>
      </c>
      <c r="I24" s="1">
        <v>42607</v>
      </c>
      <c r="J24">
        <v>10.6</v>
      </c>
      <c r="K24">
        <v>10.6</v>
      </c>
      <c r="L24">
        <v>10.6</v>
      </c>
      <c r="M24">
        <v>10.6</v>
      </c>
      <c r="N24">
        <v>2</v>
      </c>
      <c r="O24">
        <v>7700</v>
      </c>
      <c r="P24" s="2">
        <f t="shared" ref="P24" si="40">IFERROR(J24-J25,0)</f>
        <v>-9.9999999999999645E-2</v>
      </c>
      <c r="Q24" s="2">
        <f t="shared" ref="Q24" si="41">IF(P24=0, 0, IFERROR(M24 - M25, 0))</f>
        <v>-1.0500000000000007</v>
      </c>
      <c r="R24" s="2">
        <f t="shared" ref="R24" si="42">IF(P24=0, 0, IFERROR(J24 - M25, 0))</f>
        <v>-1.0500000000000007</v>
      </c>
      <c r="S24" s="2">
        <f t="shared" ref="S24" si="43">IF(P24=0, 0, IFERROR(M24 - J25, 0))</f>
        <v>-9.9999999999999645E-2</v>
      </c>
    </row>
    <row r="25" spans="1:19" x14ac:dyDescent="0.2">
      <c r="A25" s="1">
        <v>42577</v>
      </c>
      <c r="B25" t="s">
        <v>22</v>
      </c>
      <c r="C25" s="1">
        <v>42578</v>
      </c>
      <c r="D25">
        <v>504.25</v>
      </c>
      <c r="E25">
        <v>483</v>
      </c>
      <c r="F25">
        <v>480</v>
      </c>
      <c r="G25" t="s">
        <v>23</v>
      </c>
      <c r="H25" t="s">
        <v>24</v>
      </c>
      <c r="I25" s="1">
        <v>42607</v>
      </c>
      <c r="J25">
        <v>10.7</v>
      </c>
      <c r="K25">
        <v>11.65</v>
      </c>
      <c r="L25">
        <v>10.7</v>
      </c>
      <c r="M25">
        <v>11.65</v>
      </c>
      <c r="N25">
        <v>5</v>
      </c>
      <c r="O25">
        <v>24200</v>
      </c>
    </row>
    <row r="26" spans="1:19" x14ac:dyDescent="0.2">
      <c r="A26" s="1">
        <v>42668</v>
      </c>
      <c r="B26" t="s">
        <v>19</v>
      </c>
      <c r="C26" s="1">
        <v>42667</v>
      </c>
      <c r="D26">
        <v>429.15</v>
      </c>
      <c r="E26">
        <v>451</v>
      </c>
      <c r="F26">
        <v>460</v>
      </c>
      <c r="G26" t="s">
        <v>20</v>
      </c>
      <c r="H26" t="s">
        <v>21</v>
      </c>
      <c r="I26" s="1">
        <v>42698</v>
      </c>
      <c r="J26">
        <v>10.25</v>
      </c>
      <c r="K26">
        <v>10.25</v>
      </c>
      <c r="L26">
        <v>7.95</v>
      </c>
      <c r="M26">
        <v>8.5500000000000007</v>
      </c>
      <c r="N26">
        <v>7</v>
      </c>
      <c r="O26">
        <v>8800</v>
      </c>
      <c r="P26" s="2">
        <f t="shared" ref="P26" si="44">IFERROR(J26-J27,0)</f>
        <v>3.8499999999999996</v>
      </c>
      <c r="Q26" s="2">
        <f t="shared" ref="Q26" si="45">IF(P26=0, 0, IFERROR(M26 - M27, 0))</f>
        <v>3.3000000000000007</v>
      </c>
      <c r="R26" s="2">
        <f t="shared" ref="R26" si="46">IF(P26=0, 0, IFERROR(J26 - M27, 0))</f>
        <v>5</v>
      </c>
      <c r="S26" s="2">
        <f t="shared" ref="S26" si="47">IF(P26=0, 0, IFERROR(M26 - J27, 0))</f>
        <v>2.1500000000000004</v>
      </c>
    </row>
    <row r="27" spans="1:19" x14ac:dyDescent="0.2">
      <c r="A27" s="1">
        <v>42668</v>
      </c>
      <c r="B27" t="s">
        <v>22</v>
      </c>
      <c r="C27" s="1">
        <v>42669</v>
      </c>
      <c r="D27">
        <v>423.05</v>
      </c>
      <c r="E27">
        <v>451</v>
      </c>
      <c r="F27">
        <v>460</v>
      </c>
      <c r="G27" t="s">
        <v>20</v>
      </c>
      <c r="H27" t="s">
        <v>21</v>
      </c>
      <c r="I27" s="1">
        <v>42698</v>
      </c>
      <c r="J27">
        <v>6.4</v>
      </c>
      <c r="K27">
        <v>7.25</v>
      </c>
      <c r="L27">
        <v>4.7</v>
      </c>
      <c r="M27">
        <v>5.25</v>
      </c>
      <c r="N27">
        <v>8</v>
      </c>
      <c r="O27">
        <v>16500</v>
      </c>
    </row>
    <row r="28" spans="1:19" x14ac:dyDescent="0.2">
      <c r="A28" s="1">
        <v>42668</v>
      </c>
      <c r="B28" t="s">
        <v>19</v>
      </c>
      <c r="C28" s="1">
        <v>42667</v>
      </c>
      <c r="D28">
        <v>429.15</v>
      </c>
      <c r="E28">
        <v>408</v>
      </c>
      <c r="F28">
        <v>410</v>
      </c>
      <c r="G28" t="s">
        <v>23</v>
      </c>
      <c r="H28" t="s">
        <v>24</v>
      </c>
      <c r="I28" s="1">
        <v>42698</v>
      </c>
      <c r="J28" t="s">
        <v>25</v>
      </c>
      <c r="K28" t="s">
        <v>25</v>
      </c>
      <c r="L28" t="s">
        <v>25</v>
      </c>
      <c r="M28">
        <v>7</v>
      </c>
      <c r="N28" t="s">
        <v>25</v>
      </c>
      <c r="O28">
        <v>3300</v>
      </c>
      <c r="P28" s="2">
        <f t="shared" ref="P28" si="48">IFERROR(J28-J29,0)</f>
        <v>0</v>
      </c>
      <c r="Q28" s="2">
        <f t="shared" ref="Q28" si="49">IF(P28=0, 0, IFERROR(M28 - M29, 0))</f>
        <v>0</v>
      </c>
      <c r="R28" s="2">
        <f t="shared" ref="R28" si="50">IF(P28=0, 0, IFERROR(J28 - M29, 0))</f>
        <v>0</v>
      </c>
      <c r="S28" s="2">
        <f t="shared" ref="S28" si="51">IF(P28=0, 0, IFERROR(M28 - J29, 0))</f>
        <v>0</v>
      </c>
    </row>
    <row r="29" spans="1:19" x14ac:dyDescent="0.2">
      <c r="A29" s="1">
        <v>42668</v>
      </c>
      <c r="B29" t="s">
        <v>22</v>
      </c>
      <c r="C29" s="1">
        <v>42669</v>
      </c>
      <c r="D29">
        <v>423.05</v>
      </c>
      <c r="E29">
        <v>408</v>
      </c>
      <c r="F29">
        <v>410</v>
      </c>
      <c r="G29" t="s">
        <v>23</v>
      </c>
      <c r="H29" t="s">
        <v>24</v>
      </c>
      <c r="I29" s="1">
        <v>42698</v>
      </c>
      <c r="J29">
        <v>5.3</v>
      </c>
      <c r="K29">
        <v>5.8</v>
      </c>
      <c r="L29">
        <v>5.3</v>
      </c>
      <c r="M29">
        <v>5.8</v>
      </c>
      <c r="N29">
        <v>2</v>
      </c>
      <c r="O29">
        <v>5500</v>
      </c>
    </row>
    <row r="30" spans="1:19" x14ac:dyDescent="0.2">
      <c r="A30" s="1">
        <v>42759</v>
      </c>
      <c r="B30" t="s">
        <v>19</v>
      </c>
      <c r="C30" s="1">
        <v>42758</v>
      </c>
      <c r="D30">
        <v>469.7</v>
      </c>
      <c r="E30">
        <v>493</v>
      </c>
      <c r="F30">
        <v>500</v>
      </c>
      <c r="G30" t="s">
        <v>20</v>
      </c>
      <c r="H30" t="s">
        <v>21</v>
      </c>
      <c r="I30" s="1">
        <v>42789</v>
      </c>
      <c r="J30">
        <v>8.25</v>
      </c>
      <c r="K30">
        <v>8.3000000000000007</v>
      </c>
      <c r="L30">
        <v>8</v>
      </c>
      <c r="M30">
        <v>8</v>
      </c>
      <c r="N30">
        <v>6</v>
      </c>
      <c r="O30">
        <v>9900</v>
      </c>
      <c r="P30" s="2">
        <f t="shared" ref="P30" si="52">IFERROR(J30-J31,0)</f>
        <v>1</v>
      </c>
      <c r="Q30" s="2">
        <f t="shared" ref="Q30" si="53">IF(P30=0, 0, IFERROR(M30 - M31, 0))</f>
        <v>1.5999999999999996</v>
      </c>
      <c r="R30" s="2">
        <f t="shared" ref="R30" si="54">IF(P30=0, 0, IFERROR(J30 - M31, 0))</f>
        <v>1.8499999999999996</v>
      </c>
      <c r="S30" s="2">
        <f t="shared" ref="S30" si="55">IF(P30=0, 0, IFERROR(M30 - J31, 0))</f>
        <v>0.75</v>
      </c>
    </row>
    <row r="31" spans="1:19" x14ac:dyDescent="0.2">
      <c r="A31" s="1">
        <v>42759</v>
      </c>
      <c r="B31" t="s">
        <v>22</v>
      </c>
      <c r="C31" s="1">
        <v>42760</v>
      </c>
      <c r="D31">
        <v>465.65</v>
      </c>
      <c r="E31">
        <v>493</v>
      </c>
      <c r="F31">
        <v>500</v>
      </c>
      <c r="G31" t="s">
        <v>20</v>
      </c>
      <c r="H31" t="s">
        <v>21</v>
      </c>
      <c r="I31" s="1">
        <v>42789</v>
      </c>
      <c r="J31">
        <v>7.25</v>
      </c>
      <c r="K31">
        <v>7.25</v>
      </c>
      <c r="L31">
        <v>5.55</v>
      </c>
      <c r="M31">
        <v>6.4</v>
      </c>
      <c r="N31">
        <v>24</v>
      </c>
      <c r="O31">
        <v>26400</v>
      </c>
    </row>
    <row r="32" spans="1:19" x14ac:dyDescent="0.2">
      <c r="A32" s="1">
        <v>42759</v>
      </c>
      <c r="B32" t="s">
        <v>19</v>
      </c>
      <c r="C32" s="1">
        <v>42758</v>
      </c>
      <c r="D32">
        <v>469.7</v>
      </c>
      <c r="E32">
        <v>446</v>
      </c>
      <c r="F32">
        <v>450</v>
      </c>
      <c r="G32" t="s">
        <v>23</v>
      </c>
      <c r="H32" t="s">
        <v>24</v>
      </c>
      <c r="I32" s="1">
        <v>42789</v>
      </c>
      <c r="J32">
        <v>9.3000000000000007</v>
      </c>
      <c r="K32">
        <v>9.3000000000000007</v>
      </c>
      <c r="L32">
        <v>8.65</v>
      </c>
      <c r="M32">
        <v>8.6999999999999993</v>
      </c>
      <c r="N32">
        <v>5</v>
      </c>
      <c r="O32">
        <v>15400</v>
      </c>
      <c r="P32" s="2">
        <f t="shared" ref="P32" si="56">IFERROR(J32-J33,0)</f>
        <v>-0.75</v>
      </c>
      <c r="Q32" s="2">
        <f t="shared" ref="Q32" si="57">IF(P32=0, 0, IFERROR(M32 - M33, 0))</f>
        <v>-0.60000000000000142</v>
      </c>
      <c r="R32" s="2">
        <f t="shared" ref="R32" si="58">IF(P32=0, 0, IFERROR(J32 - M33, 0))</f>
        <v>0</v>
      </c>
      <c r="S32" s="2">
        <f t="shared" ref="S32" si="59">IF(P32=0, 0, IFERROR(M32 - J33, 0))</f>
        <v>-1.3500000000000014</v>
      </c>
    </row>
    <row r="33" spans="1:19" x14ac:dyDescent="0.2">
      <c r="A33" s="1">
        <v>42759</v>
      </c>
      <c r="B33" t="s">
        <v>22</v>
      </c>
      <c r="C33" s="1">
        <v>42760</v>
      </c>
      <c r="D33">
        <v>465.65</v>
      </c>
      <c r="E33">
        <v>446</v>
      </c>
      <c r="F33">
        <v>450</v>
      </c>
      <c r="G33" t="s">
        <v>23</v>
      </c>
      <c r="H33" t="s">
        <v>24</v>
      </c>
      <c r="I33" s="1">
        <v>42789</v>
      </c>
      <c r="J33">
        <v>10.050000000000001</v>
      </c>
      <c r="K33">
        <v>10.050000000000001</v>
      </c>
      <c r="L33">
        <v>8.8000000000000007</v>
      </c>
      <c r="M33">
        <v>9.3000000000000007</v>
      </c>
      <c r="N33">
        <v>11</v>
      </c>
      <c r="O33">
        <v>17600</v>
      </c>
    </row>
    <row r="34" spans="1:19" x14ac:dyDescent="0.2">
      <c r="A34" s="1">
        <v>42864</v>
      </c>
      <c r="B34" t="s">
        <v>19</v>
      </c>
      <c r="C34" s="1">
        <v>42863</v>
      </c>
      <c r="D34">
        <v>421.15</v>
      </c>
      <c r="E34">
        <v>442</v>
      </c>
      <c r="F34">
        <v>450</v>
      </c>
      <c r="G34" t="s">
        <v>20</v>
      </c>
      <c r="H34" t="s">
        <v>21</v>
      </c>
      <c r="I34" s="1">
        <v>42880</v>
      </c>
      <c r="J34">
        <v>1.5</v>
      </c>
      <c r="K34">
        <v>2.6</v>
      </c>
      <c r="L34">
        <v>1.5</v>
      </c>
      <c r="M34">
        <v>2.35</v>
      </c>
      <c r="N34">
        <v>75</v>
      </c>
      <c r="O34">
        <v>212300</v>
      </c>
      <c r="P34" s="2">
        <f t="shared" ref="P34" si="60">IFERROR(J34-J35,0)</f>
        <v>-1.9500000000000002</v>
      </c>
      <c r="Q34" s="2">
        <f t="shared" ref="Q34" si="61">IF(P34=0, 0, IFERROR(M34 - M35, 0))</f>
        <v>-0.75</v>
      </c>
      <c r="R34" s="2">
        <f t="shared" ref="R34" si="62">IF(P34=0, 0, IFERROR(J34 - M35, 0))</f>
        <v>-1.6</v>
      </c>
      <c r="S34" s="2">
        <f t="shared" ref="S34" si="63">IF(P34=0, 0, IFERROR(M34 - J35, 0))</f>
        <v>-1.1000000000000001</v>
      </c>
    </row>
    <row r="35" spans="1:19" x14ac:dyDescent="0.2">
      <c r="A35" s="1">
        <v>42864</v>
      </c>
      <c r="B35" t="s">
        <v>22</v>
      </c>
      <c r="C35" s="1">
        <v>42865</v>
      </c>
      <c r="D35">
        <v>430.4</v>
      </c>
      <c r="E35">
        <v>442</v>
      </c>
      <c r="F35">
        <v>450</v>
      </c>
      <c r="G35" t="s">
        <v>20</v>
      </c>
      <c r="H35" t="s">
        <v>21</v>
      </c>
      <c r="I35" s="1">
        <v>42880</v>
      </c>
      <c r="J35">
        <v>3.45</v>
      </c>
      <c r="K35">
        <v>4.1500000000000004</v>
      </c>
      <c r="L35">
        <v>2.95</v>
      </c>
      <c r="M35">
        <v>3.1</v>
      </c>
      <c r="N35">
        <v>206</v>
      </c>
      <c r="O35">
        <v>288200</v>
      </c>
    </row>
    <row r="36" spans="1:19" x14ac:dyDescent="0.2">
      <c r="A36" s="1">
        <v>42864</v>
      </c>
      <c r="B36" t="s">
        <v>19</v>
      </c>
      <c r="C36" s="1">
        <v>42863</v>
      </c>
      <c r="D36">
        <v>421.15</v>
      </c>
      <c r="E36">
        <v>400</v>
      </c>
      <c r="F36">
        <v>400</v>
      </c>
      <c r="G36" t="s">
        <v>23</v>
      </c>
      <c r="H36" t="s">
        <v>24</v>
      </c>
      <c r="I36" s="1">
        <v>42880</v>
      </c>
      <c r="J36">
        <v>4.05</v>
      </c>
      <c r="K36">
        <v>4.05</v>
      </c>
      <c r="L36">
        <v>1.9</v>
      </c>
      <c r="M36">
        <v>2.1</v>
      </c>
      <c r="N36">
        <v>82</v>
      </c>
      <c r="O36">
        <v>136400</v>
      </c>
      <c r="P36" s="2">
        <f t="shared" ref="P36" si="64">IFERROR(J36-J37,0)</f>
        <v>3.05</v>
      </c>
      <c r="Q36" s="2">
        <f t="shared" ref="Q36" si="65">IF(P36=0, 0, IFERROR(M36 - M37, 0))</f>
        <v>1.1000000000000001</v>
      </c>
      <c r="R36" s="2">
        <f t="shared" ref="R36" si="66">IF(P36=0, 0, IFERROR(J36 - M37, 0))</f>
        <v>3.05</v>
      </c>
      <c r="S36" s="2">
        <f t="shared" ref="S36" si="67">IF(P36=0, 0, IFERROR(M36 - J37, 0))</f>
        <v>1.1000000000000001</v>
      </c>
    </row>
    <row r="37" spans="1:19" x14ac:dyDescent="0.2">
      <c r="A37" s="1">
        <v>42864</v>
      </c>
      <c r="B37" t="s">
        <v>22</v>
      </c>
      <c r="C37" s="1">
        <v>42865</v>
      </c>
      <c r="D37">
        <v>430.4</v>
      </c>
      <c r="E37">
        <v>400</v>
      </c>
      <c r="F37">
        <v>400</v>
      </c>
      <c r="G37" t="s">
        <v>23</v>
      </c>
      <c r="H37" t="s">
        <v>24</v>
      </c>
      <c r="I37" s="1">
        <v>42880</v>
      </c>
      <c r="J37">
        <v>1</v>
      </c>
      <c r="K37">
        <v>1.1000000000000001</v>
      </c>
      <c r="L37">
        <v>0.9</v>
      </c>
      <c r="M37">
        <v>1</v>
      </c>
      <c r="N37">
        <v>24</v>
      </c>
      <c r="O37">
        <v>121000</v>
      </c>
    </row>
    <row r="38" spans="1:19" x14ac:dyDescent="0.2">
      <c r="A38" s="1">
        <v>42941</v>
      </c>
      <c r="B38" t="s">
        <v>19</v>
      </c>
      <c r="C38" s="1">
        <v>42940</v>
      </c>
      <c r="D38">
        <v>399.05</v>
      </c>
      <c r="E38">
        <v>419</v>
      </c>
      <c r="F38">
        <v>420</v>
      </c>
      <c r="G38" t="s">
        <v>20</v>
      </c>
      <c r="H38" t="s">
        <v>21</v>
      </c>
      <c r="I38" s="1">
        <v>42978</v>
      </c>
      <c r="J38">
        <v>6.5</v>
      </c>
      <c r="K38">
        <v>6.6</v>
      </c>
      <c r="L38">
        <v>6.5</v>
      </c>
      <c r="M38">
        <v>6.6</v>
      </c>
      <c r="N38">
        <v>2</v>
      </c>
      <c r="O38">
        <v>9900</v>
      </c>
      <c r="P38" s="2">
        <f t="shared" ref="P38" si="68">IFERROR(J38-J39,0)</f>
        <v>2.5</v>
      </c>
      <c r="Q38" s="2">
        <f t="shared" ref="Q38" si="69">IF(P38=0, 0, IFERROR(M38 - M39, 0))</f>
        <v>2.0999999999999996</v>
      </c>
      <c r="R38" s="2">
        <f t="shared" ref="R38" si="70">IF(P38=0, 0, IFERROR(J38 - M39, 0))</f>
        <v>2</v>
      </c>
      <c r="S38" s="2">
        <f t="shared" ref="S38" si="71">IF(P38=0, 0, IFERROR(M38 - J39, 0))</f>
        <v>2.5999999999999996</v>
      </c>
    </row>
    <row r="39" spans="1:19" x14ac:dyDescent="0.2">
      <c r="A39" s="1">
        <v>42941</v>
      </c>
      <c r="B39" t="s">
        <v>22</v>
      </c>
      <c r="C39" s="1">
        <v>42942</v>
      </c>
      <c r="D39">
        <v>389.35</v>
      </c>
      <c r="E39">
        <v>419</v>
      </c>
      <c r="F39">
        <v>420</v>
      </c>
      <c r="G39" t="s">
        <v>20</v>
      </c>
      <c r="H39" t="s">
        <v>21</v>
      </c>
      <c r="I39" s="1">
        <v>42978</v>
      </c>
      <c r="J39">
        <v>4</v>
      </c>
      <c r="K39">
        <v>4.5</v>
      </c>
      <c r="L39">
        <v>4</v>
      </c>
      <c r="M39">
        <v>4.5</v>
      </c>
      <c r="N39">
        <v>7</v>
      </c>
      <c r="O39">
        <v>22000</v>
      </c>
    </row>
    <row r="40" spans="1:19" x14ac:dyDescent="0.2">
      <c r="A40" s="1">
        <v>42941</v>
      </c>
      <c r="B40" t="s">
        <v>19</v>
      </c>
      <c r="C40" s="1">
        <v>42940</v>
      </c>
      <c r="D40">
        <v>399.05</v>
      </c>
      <c r="E40">
        <v>379</v>
      </c>
      <c r="F40">
        <v>380</v>
      </c>
      <c r="G40" t="s">
        <v>23</v>
      </c>
      <c r="H40" t="s">
        <v>24</v>
      </c>
      <c r="I40" s="1">
        <v>42978</v>
      </c>
      <c r="J40">
        <v>8.9</v>
      </c>
      <c r="K40">
        <v>11</v>
      </c>
      <c r="L40">
        <v>8.9</v>
      </c>
      <c r="M40">
        <v>10.1</v>
      </c>
      <c r="N40">
        <v>5</v>
      </c>
      <c r="O40">
        <v>9900</v>
      </c>
      <c r="P40" s="2">
        <f t="shared" ref="P40" si="72">IFERROR(J40-J41,0)</f>
        <v>-5.6</v>
      </c>
      <c r="Q40" s="2">
        <f t="shared" ref="Q40" si="73">IF(P40=0, 0, IFERROR(M40 - M41, 0))</f>
        <v>-3.9000000000000004</v>
      </c>
      <c r="R40" s="2">
        <f t="shared" ref="R40" si="74">IF(P40=0, 0, IFERROR(J40 - M41, 0))</f>
        <v>-5.0999999999999996</v>
      </c>
      <c r="S40" s="2">
        <f t="shared" ref="S40" si="75">IF(P40=0, 0, IFERROR(M40 - J41, 0))</f>
        <v>-4.4000000000000004</v>
      </c>
    </row>
    <row r="41" spans="1:19" x14ac:dyDescent="0.2">
      <c r="A41" s="1">
        <v>42941</v>
      </c>
      <c r="B41" t="s">
        <v>22</v>
      </c>
      <c r="C41" s="1">
        <v>42942</v>
      </c>
      <c r="D41">
        <v>389.35</v>
      </c>
      <c r="E41">
        <v>379</v>
      </c>
      <c r="F41">
        <v>380</v>
      </c>
      <c r="G41" t="s">
        <v>23</v>
      </c>
      <c r="H41" t="s">
        <v>24</v>
      </c>
      <c r="I41" s="1">
        <v>42978</v>
      </c>
      <c r="J41">
        <v>14.5</v>
      </c>
      <c r="K41">
        <v>14.5</v>
      </c>
      <c r="L41">
        <v>14</v>
      </c>
      <c r="M41">
        <v>14</v>
      </c>
      <c r="N41">
        <v>2</v>
      </c>
      <c r="O41">
        <v>29700</v>
      </c>
    </row>
    <row r="42" spans="1:19" x14ac:dyDescent="0.2">
      <c r="A42" s="1">
        <v>43032</v>
      </c>
      <c r="B42" t="s">
        <v>19</v>
      </c>
      <c r="C42" s="1">
        <v>43031</v>
      </c>
      <c r="D42">
        <v>463.1</v>
      </c>
      <c r="E42">
        <v>486</v>
      </c>
      <c r="F42">
        <v>490</v>
      </c>
      <c r="G42" t="s">
        <v>20</v>
      </c>
      <c r="H42" t="s">
        <v>21</v>
      </c>
      <c r="I42" s="1">
        <v>43069</v>
      </c>
      <c r="J42">
        <v>9.1999999999999993</v>
      </c>
      <c r="K42">
        <v>9.1999999999999993</v>
      </c>
      <c r="L42">
        <v>8.1</v>
      </c>
      <c r="M42">
        <v>8.1</v>
      </c>
      <c r="N42">
        <v>3</v>
      </c>
      <c r="O42">
        <v>8800</v>
      </c>
      <c r="P42" s="2">
        <f t="shared" ref="P42" si="76">IFERROR(J42-J43,0)</f>
        <v>-0.90000000000000036</v>
      </c>
      <c r="Q42" s="2">
        <f t="shared" ref="Q42" si="77">IF(P42=0, 0, IFERROR(M42 - M43, 0))</f>
        <v>-2.9000000000000004</v>
      </c>
      <c r="R42" s="2">
        <f t="shared" ref="R42" si="78">IF(P42=0, 0, IFERROR(J42 - M43, 0))</f>
        <v>-1.8000000000000007</v>
      </c>
      <c r="S42" s="2">
        <f t="shared" ref="S42" si="79">IF(P42=0, 0, IFERROR(M42 - J43, 0))</f>
        <v>-2</v>
      </c>
    </row>
    <row r="43" spans="1:19" x14ac:dyDescent="0.2">
      <c r="A43" s="1">
        <v>43032</v>
      </c>
      <c r="B43" t="s">
        <v>22</v>
      </c>
      <c r="C43" s="1">
        <v>43033</v>
      </c>
      <c r="D43">
        <v>468.1</v>
      </c>
      <c r="E43">
        <v>486</v>
      </c>
      <c r="F43">
        <v>490</v>
      </c>
      <c r="G43" t="s">
        <v>20</v>
      </c>
      <c r="H43" t="s">
        <v>21</v>
      </c>
      <c r="I43" s="1">
        <v>43069</v>
      </c>
      <c r="J43">
        <v>10.1</v>
      </c>
      <c r="K43">
        <v>13.05</v>
      </c>
      <c r="L43">
        <v>10</v>
      </c>
      <c r="M43">
        <v>11</v>
      </c>
      <c r="N43">
        <v>14</v>
      </c>
      <c r="O43">
        <v>16500</v>
      </c>
    </row>
    <row r="44" spans="1:19" x14ac:dyDescent="0.2">
      <c r="A44" s="1">
        <v>43032</v>
      </c>
      <c r="B44" t="s">
        <v>19</v>
      </c>
      <c r="C44" s="1">
        <v>43031</v>
      </c>
      <c r="D44">
        <v>463.1</v>
      </c>
      <c r="E44">
        <v>440</v>
      </c>
      <c r="F44">
        <v>440</v>
      </c>
      <c r="G44" t="s">
        <v>23</v>
      </c>
      <c r="H44" t="s">
        <v>24</v>
      </c>
      <c r="I44" s="1">
        <v>43069</v>
      </c>
      <c r="J44">
        <v>7.5</v>
      </c>
      <c r="K44">
        <v>7.5</v>
      </c>
      <c r="L44">
        <v>7.5</v>
      </c>
      <c r="M44">
        <v>7.5</v>
      </c>
      <c r="N44">
        <v>1</v>
      </c>
      <c r="O44">
        <v>1100</v>
      </c>
      <c r="P44" s="2">
        <f t="shared" ref="P44" si="80">IFERROR(J44-J45,0)</f>
        <v>1.75</v>
      </c>
      <c r="Q44" s="2">
        <f t="shared" ref="Q44" si="81">IF(P44=0, 0, IFERROR(M44 - M45, 0))</f>
        <v>1.75</v>
      </c>
      <c r="R44" s="2">
        <f t="shared" ref="R44" si="82">IF(P44=0, 0, IFERROR(J44 - M45, 0))</f>
        <v>1.75</v>
      </c>
      <c r="S44" s="2">
        <f t="shared" ref="S44" si="83">IF(P44=0, 0, IFERROR(M44 - J45, 0))</f>
        <v>1.75</v>
      </c>
    </row>
    <row r="45" spans="1:19" x14ac:dyDescent="0.2">
      <c r="A45" s="1">
        <v>43032</v>
      </c>
      <c r="B45" t="s">
        <v>22</v>
      </c>
      <c r="C45" s="1">
        <v>43033</v>
      </c>
      <c r="D45">
        <v>468.1</v>
      </c>
      <c r="E45">
        <v>440</v>
      </c>
      <c r="F45">
        <v>440</v>
      </c>
      <c r="G45" t="s">
        <v>23</v>
      </c>
      <c r="H45" t="s">
        <v>24</v>
      </c>
      <c r="I45" s="1">
        <v>43069</v>
      </c>
      <c r="J45">
        <v>5.75</v>
      </c>
      <c r="K45">
        <v>5.75</v>
      </c>
      <c r="L45">
        <v>5.75</v>
      </c>
      <c r="M45">
        <v>5.75</v>
      </c>
      <c r="N45">
        <v>2</v>
      </c>
      <c r="O45">
        <v>3300</v>
      </c>
    </row>
    <row r="46" spans="1:19" x14ac:dyDescent="0.2">
      <c r="A46" s="1">
        <v>43123</v>
      </c>
      <c r="B46" t="s">
        <v>19</v>
      </c>
      <c r="C46" s="1">
        <v>43122</v>
      </c>
      <c r="D46">
        <v>569.5</v>
      </c>
      <c r="E46">
        <v>598</v>
      </c>
      <c r="F46">
        <v>600</v>
      </c>
      <c r="G46" t="s">
        <v>20</v>
      </c>
      <c r="H46" t="s">
        <v>21</v>
      </c>
      <c r="I46" s="1">
        <v>43153</v>
      </c>
      <c r="J46">
        <v>11.85</v>
      </c>
      <c r="K46">
        <v>13.7</v>
      </c>
      <c r="L46">
        <v>11.85</v>
      </c>
      <c r="M46">
        <v>13.7</v>
      </c>
      <c r="N46">
        <v>2</v>
      </c>
      <c r="O46">
        <v>2400</v>
      </c>
      <c r="P46" s="2">
        <f t="shared" ref="P46" si="84">IFERROR(J46-J47,0)</f>
        <v>-7.15</v>
      </c>
      <c r="Q46" s="2">
        <f t="shared" ref="Q46" si="85">IF(P46=0, 0, IFERROR(M46 - M47, 0))</f>
        <v>-15.25</v>
      </c>
      <c r="R46" s="2">
        <f t="shared" ref="R46" si="86">IF(P46=0, 0, IFERROR(J46 - M47, 0))</f>
        <v>-17.100000000000001</v>
      </c>
      <c r="S46" s="2">
        <f t="shared" ref="S46" si="87">IF(P46=0, 0, IFERROR(M46 - J47, 0))</f>
        <v>-5.3000000000000007</v>
      </c>
    </row>
    <row r="47" spans="1:19" x14ac:dyDescent="0.2">
      <c r="A47" s="1">
        <v>43123</v>
      </c>
      <c r="B47" t="s">
        <v>22</v>
      </c>
      <c r="C47" s="1">
        <v>43124</v>
      </c>
      <c r="D47">
        <v>603.15</v>
      </c>
      <c r="E47">
        <v>598</v>
      </c>
      <c r="F47">
        <v>600</v>
      </c>
      <c r="G47" t="s">
        <v>20</v>
      </c>
      <c r="H47" t="s">
        <v>21</v>
      </c>
      <c r="I47" s="1">
        <v>43153</v>
      </c>
      <c r="J47">
        <v>19</v>
      </c>
      <c r="K47">
        <v>34</v>
      </c>
      <c r="L47">
        <v>19</v>
      </c>
      <c r="M47">
        <v>28.95</v>
      </c>
      <c r="N47">
        <v>61</v>
      </c>
      <c r="O47">
        <v>25200</v>
      </c>
    </row>
    <row r="48" spans="1:19" x14ac:dyDescent="0.2">
      <c r="A48" s="1">
        <v>43123</v>
      </c>
      <c r="B48" t="s">
        <v>19</v>
      </c>
      <c r="C48" s="1">
        <v>43122</v>
      </c>
      <c r="D48">
        <v>569.5</v>
      </c>
      <c r="E48">
        <v>541</v>
      </c>
      <c r="F48">
        <v>540</v>
      </c>
      <c r="G48" t="s">
        <v>23</v>
      </c>
      <c r="H48" t="s">
        <v>24</v>
      </c>
      <c r="I48" s="1">
        <v>43153</v>
      </c>
      <c r="J48">
        <v>8.4</v>
      </c>
      <c r="K48">
        <v>10</v>
      </c>
      <c r="L48">
        <v>8.4</v>
      </c>
      <c r="M48">
        <v>9.6</v>
      </c>
      <c r="N48">
        <v>19</v>
      </c>
      <c r="O48">
        <v>20400</v>
      </c>
      <c r="P48" s="2">
        <f t="shared" ref="P48" si="88">IFERROR(J48-J49,0)</f>
        <v>0</v>
      </c>
      <c r="Q48" s="2">
        <f t="shared" ref="Q48" si="89">IF(P48=0, 0, IFERROR(M48 - M49, 0))</f>
        <v>0</v>
      </c>
      <c r="R48" s="2">
        <f t="shared" ref="R48" si="90">IF(P48=0, 0, IFERROR(J48 - M49, 0))</f>
        <v>0</v>
      </c>
      <c r="S48" s="2">
        <f t="shared" ref="S48" si="91">IF(P48=0, 0, IFERROR(M48 - J49, 0))</f>
        <v>0</v>
      </c>
    </row>
    <row r="49" spans="1:19" x14ac:dyDescent="0.2">
      <c r="A49" s="1">
        <v>43123</v>
      </c>
      <c r="B49" t="s">
        <v>22</v>
      </c>
      <c r="C49" s="1">
        <v>43124</v>
      </c>
      <c r="D49">
        <v>603.15</v>
      </c>
      <c r="E49">
        <v>541</v>
      </c>
      <c r="F49">
        <v>540</v>
      </c>
      <c r="G49" t="s">
        <v>23</v>
      </c>
      <c r="H49" t="s">
        <v>24</v>
      </c>
      <c r="I49" s="1">
        <v>43153</v>
      </c>
      <c r="J49" t="s">
        <v>25</v>
      </c>
      <c r="K49" t="s">
        <v>25</v>
      </c>
      <c r="L49" t="s">
        <v>25</v>
      </c>
      <c r="M49">
        <v>9.6</v>
      </c>
      <c r="N49" t="s">
        <v>25</v>
      </c>
      <c r="O49">
        <v>20400</v>
      </c>
    </row>
    <row r="50" spans="1:19" x14ac:dyDescent="0.2">
      <c r="A50" s="1">
        <v>43228</v>
      </c>
      <c r="B50" t="s">
        <v>19</v>
      </c>
      <c r="C50" s="1">
        <v>43227</v>
      </c>
      <c r="D50">
        <v>657.4</v>
      </c>
      <c r="E50">
        <v>690</v>
      </c>
      <c r="F50">
        <v>690</v>
      </c>
      <c r="G50" t="s">
        <v>20</v>
      </c>
      <c r="H50" t="s">
        <v>21</v>
      </c>
      <c r="I50" s="1">
        <v>43251</v>
      </c>
      <c r="J50">
        <v>19</v>
      </c>
      <c r="K50">
        <v>20.6</v>
      </c>
      <c r="L50">
        <v>13.65</v>
      </c>
      <c r="M50">
        <v>14.3</v>
      </c>
      <c r="N50">
        <v>175</v>
      </c>
      <c r="O50">
        <v>79200</v>
      </c>
      <c r="P50" s="2">
        <f t="shared" ref="P50" si="92">IFERROR(J50-J51,0)</f>
        <v>3.3000000000000007</v>
      </c>
      <c r="Q50" s="2">
        <f t="shared" ref="Q50" si="93">IF(P50=0, 0, IFERROR(M50 - M51, 0))</f>
        <v>1</v>
      </c>
      <c r="R50" s="2">
        <f t="shared" ref="R50" si="94">IF(P50=0, 0, IFERROR(J50 - M51, 0))</f>
        <v>5.6999999999999993</v>
      </c>
      <c r="S50" s="2">
        <f t="shared" ref="S50" si="95">IF(P50=0, 0, IFERROR(M50 - J51, 0))</f>
        <v>-1.3999999999999986</v>
      </c>
    </row>
    <row r="51" spans="1:19" x14ac:dyDescent="0.2">
      <c r="A51" s="1">
        <v>43228</v>
      </c>
      <c r="B51" t="s">
        <v>22</v>
      </c>
      <c r="C51" s="1">
        <v>43229</v>
      </c>
      <c r="D51">
        <v>654.1</v>
      </c>
      <c r="E51">
        <v>690</v>
      </c>
      <c r="F51">
        <v>690</v>
      </c>
      <c r="G51" t="s">
        <v>20</v>
      </c>
      <c r="H51" t="s">
        <v>21</v>
      </c>
      <c r="I51" s="1">
        <v>43251</v>
      </c>
      <c r="J51">
        <v>15.7</v>
      </c>
      <c r="K51">
        <v>16.5</v>
      </c>
      <c r="L51">
        <v>12.6</v>
      </c>
      <c r="M51">
        <v>13.3</v>
      </c>
      <c r="N51">
        <v>41</v>
      </c>
      <c r="O51">
        <v>74400</v>
      </c>
    </row>
    <row r="52" spans="1:19" x14ac:dyDescent="0.2">
      <c r="A52" s="1">
        <v>43228</v>
      </c>
      <c r="B52" t="s">
        <v>19</v>
      </c>
      <c r="C52" s="1">
        <v>43227</v>
      </c>
      <c r="D52">
        <v>657.4</v>
      </c>
      <c r="E52">
        <v>625</v>
      </c>
      <c r="F52">
        <v>630</v>
      </c>
      <c r="G52" t="s">
        <v>23</v>
      </c>
      <c r="H52" t="s">
        <v>24</v>
      </c>
      <c r="I52" s="1">
        <v>43251</v>
      </c>
      <c r="J52">
        <v>8</v>
      </c>
      <c r="K52">
        <v>13.45</v>
      </c>
      <c r="L52">
        <v>7.8</v>
      </c>
      <c r="M52">
        <v>12.1</v>
      </c>
      <c r="N52">
        <v>80</v>
      </c>
      <c r="O52">
        <v>72000</v>
      </c>
      <c r="P52" s="2">
        <f t="shared" ref="P52" si="96">IFERROR(J52-J53,0)</f>
        <v>-2.6500000000000004</v>
      </c>
      <c r="Q52" s="2">
        <f t="shared" ref="Q52" si="97">IF(P52=0, 0, IFERROR(M52 - M53, 0))</f>
        <v>-0.20000000000000107</v>
      </c>
      <c r="R52" s="2">
        <f t="shared" ref="R52" si="98">IF(P52=0, 0, IFERROR(J52 - M53, 0))</f>
        <v>-4.3000000000000007</v>
      </c>
      <c r="S52" s="2">
        <f t="shared" ref="S52" si="99">IF(P52=0, 0, IFERROR(M52 - J53, 0))</f>
        <v>1.4499999999999993</v>
      </c>
    </row>
    <row r="53" spans="1:19" x14ac:dyDescent="0.2">
      <c r="A53" s="1">
        <v>43228</v>
      </c>
      <c r="B53" t="s">
        <v>22</v>
      </c>
      <c r="C53" s="1">
        <v>43229</v>
      </c>
      <c r="D53">
        <v>654.1</v>
      </c>
      <c r="E53">
        <v>625</v>
      </c>
      <c r="F53">
        <v>630</v>
      </c>
      <c r="G53" t="s">
        <v>23</v>
      </c>
      <c r="H53" t="s">
        <v>24</v>
      </c>
      <c r="I53" s="1">
        <v>43251</v>
      </c>
      <c r="J53">
        <v>10.65</v>
      </c>
      <c r="K53">
        <v>14.45</v>
      </c>
      <c r="L53">
        <v>10.4</v>
      </c>
      <c r="M53">
        <v>12.3</v>
      </c>
      <c r="N53">
        <v>18</v>
      </c>
      <c r="O53">
        <v>69600</v>
      </c>
    </row>
    <row r="54" spans="1:19" x14ac:dyDescent="0.2">
      <c r="A54" s="1">
        <v>43305</v>
      </c>
      <c r="B54" t="s">
        <v>19</v>
      </c>
      <c r="C54" s="1">
        <v>43304</v>
      </c>
      <c r="D54">
        <v>648.54999999999995</v>
      </c>
      <c r="E54">
        <v>681</v>
      </c>
      <c r="F54">
        <v>690</v>
      </c>
      <c r="G54" t="s">
        <v>20</v>
      </c>
      <c r="H54" t="s">
        <v>21</v>
      </c>
      <c r="I54" s="1">
        <v>43342</v>
      </c>
      <c r="J54" t="s">
        <v>25</v>
      </c>
      <c r="K54" t="s">
        <v>25</v>
      </c>
      <c r="L54" t="s">
        <v>25</v>
      </c>
      <c r="M54">
        <v>69.599999999999994</v>
      </c>
      <c r="N54" t="s">
        <v>25</v>
      </c>
      <c r="O54" t="s">
        <v>25</v>
      </c>
      <c r="P54" s="2">
        <f t="shared" ref="P54" si="100">IFERROR(J54-J55,0)</f>
        <v>0</v>
      </c>
      <c r="Q54" s="2">
        <f t="shared" ref="Q54" si="101">IF(P54=0, 0, IFERROR(M54 - M55, 0))</f>
        <v>0</v>
      </c>
      <c r="R54" s="2">
        <f t="shared" ref="R54" si="102">IF(P54=0, 0, IFERROR(J54 - M55, 0))</f>
        <v>0</v>
      </c>
      <c r="S54" s="2">
        <f t="shared" ref="S54" si="103">IF(P54=0, 0, IFERROR(M54 - J55, 0))</f>
        <v>0</v>
      </c>
    </row>
    <row r="55" spans="1:19" x14ac:dyDescent="0.2">
      <c r="A55" s="1">
        <v>43305</v>
      </c>
      <c r="B55" t="s">
        <v>22</v>
      </c>
      <c r="C55" s="1">
        <v>43306</v>
      </c>
      <c r="D55">
        <v>631.35</v>
      </c>
      <c r="E55">
        <v>681</v>
      </c>
      <c r="F55">
        <v>690</v>
      </c>
      <c r="G55" t="s">
        <v>20</v>
      </c>
      <c r="H55" t="s">
        <v>21</v>
      </c>
      <c r="I55" s="1">
        <v>43342</v>
      </c>
      <c r="J55">
        <v>10.6</v>
      </c>
      <c r="K55">
        <v>10.6</v>
      </c>
      <c r="L55">
        <v>10.6</v>
      </c>
      <c r="M55">
        <v>10.6</v>
      </c>
      <c r="N55">
        <v>1</v>
      </c>
      <c r="O55">
        <v>1200</v>
      </c>
    </row>
    <row r="56" spans="1:19" x14ac:dyDescent="0.2">
      <c r="A56" s="1">
        <v>43305</v>
      </c>
      <c r="B56" t="s">
        <v>19</v>
      </c>
      <c r="C56" s="1">
        <v>43304</v>
      </c>
      <c r="D56">
        <v>648.54999999999995</v>
      </c>
      <c r="E56">
        <v>616</v>
      </c>
      <c r="F56">
        <v>620</v>
      </c>
      <c r="G56" t="s">
        <v>23</v>
      </c>
      <c r="H56" t="s">
        <v>24</v>
      </c>
      <c r="I56" s="1">
        <v>43342</v>
      </c>
      <c r="J56">
        <v>24.75</v>
      </c>
      <c r="K56">
        <v>24.75</v>
      </c>
      <c r="L56">
        <v>24.25</v>
      </c>
      <c r="M56">
        <v>24.25</v>
      </c>
      <c r="N56">
        <v>4</v>
      </c>
      <c r="O56">
        <v>25200</v>
      </c>
      <c r="P56" s="2">
        <f t="shared" ref="P56" si="104">IFERROR(J56-J57,0)</f>
        <v>-2.3500000000000014</v>
      </c>
      <c r="Q56" s="2">
        <f t="shared" ref="Q56" si="105">IF(P56=0, 0, IFERROR(M56 - M57, 0))</f>
        <v>-6.1000000000000014</v>
      </c>
      <c r="R56" s="2">
        <f t="shared" ref="R56" si="106">IF(P56=0, 0, IFERROR(J56 - M57, 0))</f>
        <v>-5.6000000000000014</v>
      </c>
      <c r="S56" s="2">
        <f t="shared" ref="S56" si="107">IF(P56=0, 0, IFERROR(M56 - J57, 0))</f>
        <v>-2.8500000000000014</v>
      </c>
    </row>
    <row r="57" spans="1:19" x14ac:dyDescent="0.2">
      <c r="A57" s="1">
        <v>43305</v>
      </c>
      <c r="B57" t="s">
        <v>22</v>
      </c>
      <c r="C57" s="1">
        <v>43306</v>
      </c>
      <c r="D57">
        <v>631.35</v>
      </c>
      <c r="E57">
        <v>616</v>
      </c>
      <c r="F57">
        <v>620</v>
      </c>
      <c r="G57" t="s">
        <v>23</v>
      </c>
      <c r="H57" t="s">
        <v>24</v>
      </c>
      <c r="I57" s="1">
        <v>43342</v>
      </c>
      <c r="J57">
        <v>27.1</v>
      </c>
      <c r="K57">
        <v>33.5</v>
      </c>
      <c r="L57">
        <v>24</v>
      </c>
      <c r="M57">
        <v>30.35</v>
      </c>
      <c r="N57">
        <v>14</v>
      </c>
      <c r="O57">
        <v>34800</v>
      </c>
    </row>
    <row r="58" spans="1:19" x14ac:dyDescent="0.2">
      <c r="A58" s="1">
        <v>43396</v>
      </c>
      <c r="B58" t="s">
        <v>19</v>
      </c>
      <c r="C58" s="1">
        <v>43395</v>
      </c>
      <c r="D58">
        <v>676.55</v>
      </c>
      <c r="E58">
        <v>710</v>
      </c>
      <c r="F58">
        <v>720</v>
      </c>
      <c r="G58" t="s">
        <v>20</v>
      </c>
      <c r="H58" t="s">
        <v>21</v>
      </c>
      <c r="I58" s="1">
        <v>43433</v>
      </c>
      <c r="J58" t="s">
        <v>25</v>
      </c>
      <c r="K58" t="s">
        <v>25</v>
      </c>
      <c r="L58" t="s">
        <v>25</v>
      </c>
      <c r="M58">
        <v>32.4</v>
      </c>
      <c r="N58" t="s">
        <v>25</v>
      </c>
      <c r="O58">
        <v>6000</v>
      </c>
      <c r="P58" s="2">
        <f t="shared" ref="P58" si="108">IFERROR(J58-J59,0)</f>
        <v>0</v>
      </c>
      <c r="Q58" s="2">
        <f t="shared" ref="Q58" si="109">IF(P58=0, 0, IFERROR(M58 - M59, 0))</f>
        <v>0</v>
      </c>
      <c r="R58" s="2">
        <f t="shared" ref="R58" si="110">IF(P58=0, 0, IFERROR(J58 - M59, 0))</f>
        <v>0</v>
      </c>
      <c r="S58" s="2">
        <f t="shared" ref="S58" si="111">IF(P58=0, 0, IFERROR(M58 - J59, 0))</f>
        <v>0</v>
      </c>
    </row>
    <row r="59" spans="1:19" x14ac:dyDescent="0.2">
      <c r="A59" s="1">
        <v>43396</v>
      </c>
      <c r="B59" t="s">
        <v>22</v>
      </c>
      <c r="C59" s="1">
        <v>43397</v>
      </c>
      <c r="D59">
        <v>667.4</v>
      </c>
      <c r="E59">
        <v>710</v>
      </c>
      <c r="F59">
        <v>720</v>
      </c>
      <c r="G59" t="s">
        <v>20</v>
      </c>
      <c r="H59" t="s">
        <v>21</v>
      </c>
      <c r="I59" s="1">
        <v>43433</v>
      </c>
      <c r="J59">
        <v>13.3</v>
      </c>
      <c r="K59">
        <v>18.600000000000001</v>
      </c>
      <c r="L59">
        <v>13.2</v>
      </c>
      <c r="M59">
        <v>18.5</v>
      </c>
      <c r="N59">
        <v>13</v>
      </c>
      <c r="O59">
        <v>16800</v>
      </c>
    </row>
    <row r="60" spans="1:19" x14ac:dyDescent="0.2">
      <c r="A60" s="1">
        <v>43396</v>
      </c>
      <c r="B60" t="s">
        <v>19</v>
      </c>
      <c r="C60" s="1">
        <v>43395</v>
      </c>
      <c r="D60">
        <v>676.55</v>
      </c>
      <c r="E60">
        <v>643</v>
      </c>
      <c r="F60">
        <v>640</v>
      </c>
      <c r="G60" t="s">
        <v>23</v>
      </c>
      <c r="H60" t="s">
        <v>24</v>
      </c>
      <c r="I60" s="1">
        <v>43433</v>
      </c>
      <c r="J60">
        <v>20.25</v>
      </c>
      <c r="K60">
        <v>20.25</v>
      </c>
      <c r="L60">
        <v>20.25</v>
      </c>
      <c r="M60">
        <v>20.25</v>
      </c>
      <c r="N60">
        <v>1</v>
      </c>
      <c r="O60">
        <v>7200</v>
      </c>
      <c r="P60" s="2">
        <f t="shared" ref="P60" si="112">IFERROR(J60-J61,0)</f>
        <v>-1.75</v>
      </c>
      <c r="Q60" s="2">
        <f t="shared" ref="Q60" si="113">IF(P60=0, 0, IFERROR(M60 - M61, 0))</f>
        <v>-3.75</v>
      </c>
      <c r="R60" s="2">
        <f t="shared" ref="R60" si="114">IF(P60=0, 0, IFERROR(J60 - M61, 0))</f>
        <v>-3.75</v>
      </c>
      <c r="S60" s="2">
        <f t="shared" ref="S60" si="115">IF(P60=0, 0, IFERROR(M60 - J61, 0))</f>
        <v>-1.75</v>
      </c>
    </row>
    <row r="61" spans="1:19" x14ac:dyDescent="0.2">
      <c r="A61" s="1">
        <v>43396</v>
      </c>
      <c r="B61" t="s">
        <v>22</v>
      </c>
      <c r="C61" s="1">
        <v>43397</v>
      </c>
      <c r="D61">
        <v>667.4</v>
      </c>
      <c r="E61">
        <v>643</v>
      </c>
      <c r="F61">
        <v>640</v>
      </c>
      <c r="G61" t="s">
        <v>23</v>
      </c>
      <c r="H61" t="s">
        <v>24</v>
      </c>
      <c r="I61" s="1">
        <v>43433</v>
      </c>
      <c r="J61">
        <v>22</v>
      </c>
      <c r="K61">
        <v>30.75</v>
      </c>
      <c r="L61">
        <v>22</v>
      </c>
      <c r="M61">
        <v>24</v>
      </c>
      <c r="N61">
        <v>23</v>
      </c>
      <c r="O61">
        <v>30000</v>
      </c>
    </row>
    <row r="62" spans="1:19" x14ac:dyDescent="0.2">
      <c r="A62" s="1">
        <v>43487</v>
      </c>
      <c r="B62" t="s">
        <v>19</v>
      </c>
      <c r="C62" s="1">
        <v>43486</v>
      </c>
      <c r="D62">
        <v>713.9</v>
      </c>
      <c r="E62">
        <v>750</v>
      </c>
      <c r="F62">
        <v>760</v>
      </c>
      <c r="G62" t="s">
        <v>20</v>
      </c>
      <c r="H62" t="s">
        <v>21</v>
      </c>
      <c r="I62" s="1">
        <v>43496</v>
      </c>
      <c r="J62">
        <v>2</v>
      </c>
      <c r="K62">
        <v>2.7</v>
      </c>
      <c r="L62">
        <v>1.65</v>
      </c>
      <c r="M62">
        <v>1.8</v>
      </c>
      <c r="N62">
        <v>210</v>
      </c>
      <c r="O62">
        <v>164400</v>
      </c>
      <c r="P62" s="2">
        <f t="shared" ref="P62" si="116">IFERROR(J62-J63,0)</f>
        <v>5.0000000000000044E-2</v>
      </c>
      <c r="Q62" s="2">
        <f t="shared" ref="Q62" si="117">IF(P62=0, 0, IFERROR(M62 - M63, 0))</f>
        <v>0.10000000000000009</v>
      </c>
      <c r="R62" s="2">
        <f t="shared" ref="R62" si="118">IF(P62=0, 0, IFERROR(J62 - M63, 0))</f>
        <v>0.30000000000000004</v>
      </c>
      <c r="S62" s="2">
        <f t="shared" ref="S62" si="119">IF(P62=0, 0, IFERROR(M62 - J63, 0))</f>
        <v>-0.14999999999999991</v>
      </c>
    </row>
    <row r="63" spans="1:19" x14ac:dyDescent="0.2">
      <c r="A63" s="1">
        <v>43487</v>
      </c>
      <c r="B63" t="s">
        <v>22</v>
      </c>
      <c r="C63" s="1">
        <v>43488</v>
      </c>
      <c r="D63">
        <v>720.7</v>
      </c>
      <c r="E63">
        <v>750</v>
      </c>
      <c r="F63">
        <v>760</v>
      </c>
      <c r="G63" t="s">
        <v>20</v>
      </c>
      <c r="H63" t="s">
        <v>21</v>
      </c>
      <c r="I63" s="1">
        <v>43496</v>
      </c>
      <c r="J63">
        <v>1.95</v>
      </c>
      <c r="K63">
        <v>2.95</v>
      </c>
      <c r="L63">
        <v>1.5</v>
      </c>
      <c r="M63">
        <v>1.7</v>
      </c>
      <c r="N63">
        <v>238</v>
      </c>
      <c r="O63">
        <v>218400</v>
      </c>
    </row>
    <row r="64" spans="1:19" x14ac:dyDescent="0.2">
      <c r="A64" s="1">
        <v>43487</v>
      </c>
      <c r="B64" t="s">
        <v>19</v>
      </c>
      <c r="C64" s="1">
        <v>43486</v>
      </c>
      <c r="D64">
        <v>713.9</v>
      </c>
      <c r="E64">
        <v>678</v>
      </c>
      <c r="F64">
        <v>680</v>
      </c>
      <c r="G64" t="s">
        <v>23</v>
      </c>
      <c r="H64" t="s">
        <v>24</v>
      </c>
      <c r="I64" s="1">
        <v>43496</v>
      </c>
      <c r="J64">
        <v>3.85</v>
      </c>
      <c r="K64">
        <v>3.85</v>
      </c>
      <c r="L64">
        <v>2.6</v>
      </c>
      <c r="M64">
        <v>3.35</v>
      </c>
      <c r="N64">
        <v>340</v>
      </c>
      <c r="O64">
        <v>360000</v>
      </c>
      <c r="P64" s="2">
        <f t="shared" ref="P64" si="120">IFERROR(J64-J65,0)</f>
        <v>1.0500000000000003</v>
      </c>
      <c r="Q64" s="2">
        <f t="shared" ref="Q64" si="121">IF(P64=0, 0, IFERROR(M64 - M65, 0))</f>
        <v>0.85000000000000009</v>
      </c>
      <c r="R64" s="2">
        <f t="shared" ref="R64" si="122">IF(P64=0, 0, IFERROR(J64 - M65, 0))</f>
        <v>1.35</v>
      </c>
      <c r="S64" s="2">
        <f t="shared" ref="S64" si="123">IF(P64=0, 0, IFERROR(M64 - J65, 0))</f>
        <v>0.55000000000000027</v>
      </c>
    </row>
    <row r="65" spans="1:19" x14ac:dyDescent="0.2">
      <c r="A65" s="1">
        <v>43487</v>
      </c>
      <c r="B65" t="s">
        <v>22</v>
      </c>
      <c r="C65" s="1">
        <v>43488</v>
      </c>
      <c r="D65">
        <v>720.7</v>
      </c>
      <c r="E65">
        <v>678</v>
      </c>
      <c r="F65">
        <v>680</v>
      </c>
      <c r="G65" t="s">
        <v>23</v>
      </c>
      <c r="H65" t="s">
        <v>24</v>
      </c>
      <c r="I65" s="1">
        <v>43496</v>
      </c>
      <c r="J65">
        <v>2.8</v>
      </c>
      <c r="K65">
        <v>3.3</v>
      </c>
      <c r="L65">
        <v>2.15</v>
      </c>
      <c r="M65">
        <v>2.5</v>
      </c>
      <c r="N65">
        <v>180</v>
      </c>
      <c r="O65">
        <v>225600</v>
      </c>
    </row>
    <row r="66" spans="1:19" x14ac:dyDescent="0.2">
      <c r="A66" s="1">
        <v>43592</v>
      </c>
      <c r="B66" t="s">
        <v>19</v>
      </c>
      <c r="C66" s="1">
        <v>43591</v>
      </c>
      <c r="D66">
        <v>820.15</v>
      </c>
      <c r="E66">
        <v>861</v>
      </c>
      <c r="F66">
        <v>870</v>
      </c>
      <c r="G66" t="s">
        <v>20</v>
      </c>
      <c r="H66" t="s">
        <v>21</v>
      </c>
      <c r="I66" s="1">
        <v>43615</v>
      </c>
      <c r="J66">
        <v>10.55</v>
      </c>
      <c r="K66">
        <v>13.3</v>
      </c>
      <c r="L66">
        <v>10.55</v>
      </c>
      <c r="M66">
        <v>12.45</v>
      </c>
      <c r="N66">
        <v>32</v>
      </c>
      <c r="O66">
        <v>50400</v>
      </c>
      <c r="P66" s="2">
        <f t="shared" ref="P66" si="124">IFERROR(J66-J67,0)</f>
        <v>1.8500000000000014</v>
      </c>
      <c r="Q66" s="2">
        <f t="shared" ref="Q66" si="125">IF(P66=0, 0, IFERROR(M66 - M67, 0))</f>
        <v>4.9499999999999993</v>
      </c>
      <c r="R66" s="2">
        <f t="shared" ref="R66" si="126">IF(P66=0, 0, IFERROR(J66 - M67, 0))</f>
        <v>3.0500000000000007</v>
      </c>
      <c r="S66" s="2">
        <f t="shared" ref="S66" si="127">IF(P66=0, 0, IFERROR(M66 - J67, 0))</f>
        <v>3.75</v>
      </c>
    </row>
    <row r="67" spans="1:19" x14ac:dyDescent="0.2">
      <c r="A67" s="1">
        <v>43592</v>
      </c>
      <c r="B67" t="s">
        <v>22</v>
      </c>
      <c r="C67" s="1">
        <v>43593</v>
      </c>
      <c r="D67">
        <v>802.3</v>
      </c>
      <c r="E67">
        <v>861</v>
      </c>
      <c r="F67">
        <v>870</v>
      </c>
      <c r="G67" t="s">
        <v>20</v>
      </c>
      <c r="H67" t="s">
        <v>21</v>
      </c>
      <c r="I67" s="1">
        <v>43615</v>
      </c>
      <c r="J67">
        <v>8.6999999999999993</v>
      </c>
      <c r="K67">
        <v>9.1</v>
      </c>
      <c r="L67">
        <v>7.5</v>
      </c>
      <c r="M67">
        <v>7.5</v>
      </c>
      <c r="N67">
        <v>17</v>
      </c>
      <c r="O67">
        <v>48000</v>
      </c>
    </row>
    <row r="68" spans="1:19" x14ac:dyDescent="0.2">
      <c r="A68" s="1">
        <v>43592</v>
      </c>
      <c r="B68" t="s">
        <v>19</v>
      </c>
      <c r="C68" s="1">
        <v>43591</v>
      </c>
      <c r="D68">
        <v>820.15</v>
      </c>
      <c r="E68">
        <v>779</v>
      </c>
      <c r="F68">
        <v>780</v>
      </c>
      <c r="G68" t="s">
        <v>23</v>
      </c>
      <c r="H68" t="s">
        <v>24</v>
      </c>
      <c r="I68" s="1">
        <v>43615</v>
      </c>
      <c r="J68">
        <v>11.1</v>
      </c>
      <c r="K68">
        <v>13.45</v>
      </c>
      <c r="L68">
        <v>11.1</v>
      </c>
      <c r="M68">
        <v>13.15</v>
      </c>
      <c r="N68">
        <v>24</v>
      </c>
      <c r="O68">
        <v>70800</v>
      </c>
      <c r="P68" s="2">
        <f t="shared" ref="P68" si="128">IFERROR(J68-J69,0)</f>
        <v>-4.5</v>
      </c>
      <c r="Q68" s="2">
        <f t="shared" ref="Q68" si="129">IF(P68=0, 0, IFERROR(M68 - M69, 0))</f>
        <v>-2.5499999999999989</v>
      </c>
      <c r="R68" s="2">
        <f t="shared" ref="R68" si="130">IF(P68=0, 0, IFERROR(J68 - M69, 0))</f>
        <v>-4.5999999999999996</v>
      </c>
      <c r="S68" s="2">
        <f t="shared" ref="S68" si="131">IF(P68=0, 0, IFERROR(M68 - J69, 0))</f>
        <v>-2.4499999999999993</v>
      </c>
    </row>
    <row r="69" spans="1:19" x14ac:dyDescent="0.2">
      <c r="A69" s="1">
        <v>43592</v>
      </c>
      <c r="B69" t="s">
        <v>22</v>
      </c>
      <c r="C69" s="1">
        <v>43593</v>
      </c>
      <c r="D69">
        <v>802.3</v>
      </c>
      <c r="E69">
        <v>779</v>
      </c>
      <c r="F69">
        <v>780</v>
      </c>
      <c r="G69" t="s">
        <v>23</v>
      </c>
      <c r="H69" t="s">
        <v>24</v>
      </c>
      <c r="I69" s="1">
        <v>43615</v>
      </c>
      <c r="J69">
        <v>15.6</v>
      </c>
      <c r="K69">
        <v>16.899999999999999</v>
      </c>
      <c r="L69">
        <v>14.05</v>
      </c>
      <c r="M69">
        <v>15.7</v>
      </c>
      <c r="N69">
        <v>46</v>
      </c>
      <c r="O69">
        <v>69600</v>
      </c>
    </row>
    <row r="70" spans="1:19" x14ac:dyDescent="0.2">
      <c r="A70" s="1">
        <v>43669</v>
      </c>
      <c r="B70" t="s">
        <v>19</v>
      </c>
      <c r="C70" s="1">
        <v>43668</v>
      </c>
      <c r="D70">
        <v>671.95</v>
      </c>
      <c r="E70">
        <v>706</v>
      </c>
      <c r="F70">
        <v>710</v>
      </c>
      <c r="G70" t="s">
        <v>20</v>
      </c>
      <c r="H70" t="s">
        <v>21</v>
      </c>
      <c r="I70" s="1">
        <v>43706</v>
      </c>
      <c r="J70" t="s">
        <v>25</v>
      </c>
      <c r="K70" t="s">
        <v>25</v>
      </c>
      <c r="L70" t="s">
        <v>25</v>
      </c>
      <c r="M70">
        <v>10.55</v>
      </c>
      <c r="N70" t="s">
        <v>25</v>
      </c>
      <c r="O70">
        <v>9600</v>
      </c>
      <c r="P70" s="2">
        <f t="shared" ref="P70" si="132">IFERROR(J70-J71,0)</f>
        <v>0</v>
      </c>
      <c r="Q70" s="2">
        <f t="shared" ref="Q70" si="133">IF(P70=0, 0, IFERROR(M70 - M71, 0))</f>
        <v>0</v>
      </c>
      <c r="R70" s="2">
        <f t="shared" ref="R70" si="134">IF(P70=0, 0, IFERROR(J70 - M71, 0))</f>
        <v>0</v>
      </c>
      <c r="S70" s="2">
        <f t="shared" ref="S70" si="135">IF(P70=0, 0, IFERROR(M70 - J71, 0))</f>
        <v>0</v>
      </c>
    </row>
    <row r="71" spans="1:19" x14ac:dyDescent="0.2">
      <c r="A71" s="1">
        <v>43669</v>
      </c>
      <c r="B71" t="s">
        <v>22</v>
      </c>
      <c r="C71" s="1">
        <v>43670</v>
      </c>
      <c r="D71">
        <v>660.45</v>
      </c>
      <c r="E71">
        <v>706</v>
      </c>
      <c r="F71">
        <v>710</v>
      </c>
      <c r="G71" t="s">
        <v>20</v>
      </c>
      <c r="H71" t="s">
        <v>21</v>
      </c>
      <c r="I71" s="1">
        <v>43706</v>
      </c>
      <c r="J71">
        <v>8.3000000000000007</v>
      </c>
      <c r="K71">
        <v>8.3000000000000007</v>
      </c>
      <c r="L71">
        <v>5.7</v>
      </c>
      <c r="M71">
        <v>6.15</v>
      </c>
      <c r="N71">
        <v>8</v>
      </c>
      <c r="O71">
        <v>13200</v>
      </c>
    </row>
    <row r="72" spans="1:19" x14ac:dyDescent="0.2">
      <c r="A72" s="1">
        <v>43669</v>
      </c>
      <c r="B72" t="s">
        <v>19</v>
      </c>
      <c r="C72" s="1">
        <v>43668</v>
      </c>
      <c r="D72">
        <v>671.95</v>
      </c>
      <c r="E72">
        <v>638</v>
      </c>
      <c r="F72">
        <v>640</v>
      </c>
      <c r="G72" t="s">
        <v>23</v>
      </c>
      <c r="H72" t="s">
        <v>24</v>
      </c>
      <c r="I72" s="1">
        <v>43706</v>
      </c>
      <c r="J72">
        <v>15.3</v>
      </c>
      <c r="K72">
        <v>15.85</v>
      </c>
      <c r="L72">
        <v>14.75</v>
      </c>
      <c r="M72">
        <v>15.6</v>
      </c>
      <c r="N72">
        <v>21</v>
      </c>
      <c r="O72">
        <v>25200</v>
      </c>
      <c r="P72" s="2">
        <f t="shared" ref="P72" si="136">IFERROR(J72-J73,0)</f>
        <v>2.1000000000000014</v>
      </c>
      <c r="Q72" s="2">
        <f t="shared" ref="Q72" si="137">IF(P72=0, 0, IFERROR(M72 - M73, 0))</f>
        <v>-4.7000000000000011</v>
      </c>
      <c r="R72" s="2">
        <f t="shared" ref="R72" si="138">IF(P72=0, 0, IFERROR(J72 - M73, 0))</f>
        <v>-5</v>
      </c>
      <c r="S72" s="2">
        <f t="shared" ref="S72" si="139">IF(P72=0, 0, IFERROR(M72 - J73, 0))</f>
        <v>2.4000000000000004</v>
      </c>
    </row>
    <row r="73" spans="1:19" x14ac:dyDescent="0.2">
      <c r="A73" s="1">
        <v>43669</v>
      </c>
      <c r="B73" t="s">
        <v>22</v>
      </c>
      <c r="C73" s="1">
        <v>43670</v>
      </c>
      <c r="D73">
        <v>660.45</v>
      </c>
      <c r="E73">
        <v>638</v>
      </c>
      <c r="F73">
        <v>640</v>
      </c>
      <c r="G73" t="s">
        <v>23</v>
      </c>
      <c r="H73" t="s">
        <v>24</v>
      </c>
      <c r="I73" s="1">
        <v>43706</v>
      </c>
      <c r="J73">
        <v>13.2</v>
      </c>
      <c r="K73">
        <v>22.9</v>
      </c>
      <c r="L73">
        <v>13.2</v>
      </c>
      <c r="M73">
        <v>20.3</v>
      </c>
      <c r="N73">
        <v>25</v>
      </c>
      <c r="O73">
        <v>45600</v>
      </c>
    </row>
    <row r="74" spans="1:19" x14ac:dyDescent="0.2">
      <c r="A74" s="1">
        <v>43760</v>
      </c>
      <c r="B74" t="s">
        <v>19</v>
      </c>
      <c r="C74" s="1">
        <v>43756</v>
      </c>
      <c r="D74">
        <v>734.2</v>
      </c>
      <c r="E74">
        <v>771</v>
      </c>
      <c r="F74">
        <v>780</v>
      </c>
      <c r="G74" t="s">
        <v>20</v>
      </c>
      <c r="H74" t="s">
        <v>21</v>
      </c>
      <c r="I74" s="1">
        <v>43769</v>
      </c>
      <c r="J74">
        <v>0.95</v>
      </c>
      <c r="K74">
        <v>3</v>
      </c>
      <c r="L74">
        <v>0.95</v>
      </c>
      <c r="M74">
        <v>2.25</v>
      </c>
      <c r="N74">
        <v>7</v>
      </c>
      <c r="O74">
        <v>31200</v>
      </c>
      <c r="P74" s="2">
        <f t="shared" ref="P74" si="140">IFERROR(J74-J75,0)</f>
        <v>-0.65000000000000013</v>
      </c>
      <c r="Q74" s="2">
        <f t="shared" ref="Q74" si="141">IF(P74=0, 0, IFERROR(M74 - M75, 0))</f>
        <v>0.64999999999999991</v>
      </c>
      <c r="R74" s="2">
        <f t="shared" ref="R74" si="142">IF(P74=0, 0, IFERROR(J74 - M75, 0))</f>
        <v>-0.65000000000000013</v>
      </c>
      <c r="S74" s="2">
        <f t="shared" ref="S74" si="143">IF(P74=0, 0, IFERROR(M74 - J75, 0))</f>
        <v>0.64999999999999991</v>
      </c>
    </row>
    <row r="75" spans="1:19" x14ac:dyDescent="0.2">
      <c r="A75" s="1">
        <v>43760</v>
      </c>
      <c r="B75" t="s">
        <v>22</v>
      </c>
      <c r="C75" s="1">
        <v>43761</v>
      </c>
      <c r="D75">
        <v>726.6</v>
      </c>
      <c r="E75">
        <v>771</v>
      </c>
      <c r="F75">
        <v>780</v>
      </c>
      <c r="G75" t="s">
        <v>20</v>
      </c>
      <c r="H75" t="s">
        <v>21</v>
      </c>
      <c r="I75" s="1">
        <v>43769</v>
      </c>
      <c r="J75">
        <v>1.6</v>
      </c>
      <c r="K75">
        <v>1.6</v>
      </c>
      <c r="L75">
        <v>1.6</v>
      </c>
      <c r="M75">
        <v>1.6</v>
      </c>
      <c r="N75">
        <v>2</v>
      </c>
      <c r="O75">
        <v>32400</v>
      </c>
    </row>
    <row r="76" spans="1:19" x14ac:dyDescent="0.2">
      <c r="A76" s="1">
        <v>43760</v>
      </c>
      <c r="B76" t="s">
        <v>19</v>
      </c>
      <c r="C76" s="1">
        <v>43756</v>
      </c>
      <c r="D76">
        <v>734.2</v>
      </c>
      <c r="E76">
        <v>697</v>
      </c>
      <c r="F76">
        <v>700</v>
      </c>
      <c r="G76" t="s">
        <v>23</v>
      </c>
      <c r="H76" t="s">
        <v>24</v>
      </c>
      <c r="I76" s="1">
        <v>43769</v>
      </c>
      <c r="J76">
        <v>5.0999999999999996</v>
      </c>
      <c r="K76">
        <v>5.5</v>
      </c>
      <c r="L76">
        <v>3.35</v>
      </c>
      <c r="M76">
        <v>3.7</v>
      </c>
      <c r="N76">
        <v>111</v>
      </c>
      <c r="O76">
        <v>163200</v>
      </c>
      <c r="P76" s="2">
        <f t="shared" ref="P76" si="144">IFERROR(J76-J77,0)</f>
        <v>-0.15000000000000036</v>
      </c>
      <c r="Q76" s="2">
        <f t="shared" ref="Q76" si="145">IF(P76=0, 0, IFERROR(M76 - M77, 0))</f>
        <v>0.80000000000000027</v>
      </c>
      <c r="R76" s="2">
        <f t="shared" ref="R76" si="146">IF(P76=0, 0, IFERROR(J76 - M77, 0))</f>
        <v>2.1999999999999997</v>
      </c>
      <c r="S76" s="2">
        <f t="shared" ref="S76" si="147">IF(P76=0, 0, IFERROR(M76 - J77, 0))</f>
        <v>-1.5499999999999998</v>
      </c>
    </row>
    <row r="77" spans="1:19" x14ac:dyDescent="0.2">
      <c r="A77" s="1">
        <v>43760</v>
      </c>
      <c r="B77" t="s">
        <v>22</v>
      </c>
      <c r="C77" s="1">
        <v>43761</v>
      </c>
      <c r="D77">
        <v>726.6</v>
      </c>
      <c r="E77">
        <v>697</v>
      </c>
      <c r="F77">
        <v>700</v>
      </c>
      <c r="G77" t="s">
        <v>23</v>
      </c>
      <c r="H77" t="s">
        <v>24</v>
      </c>
      <c r="I77" s="1">
        <v>43769</v>
      </c>
      <c r="J77">
        <v>5.25</v>
      </c>
      <c r="K77">
        <v>6.4</v>
      </c>
      <c r="L77">
        <v>2.5</v>
      </c>
      <c r="M77">
        <v>2.9</v>
      </c>
      <c r="N77">
        <v>165</v>
      </c>
      <c r="O77">
        <v>159600</v>
      </c>
    </row>
    <row r="78" spans="1:19" x14ac:dyDescent="0.2">
      <c r="A78" s="1">
        <v>43851</v>
      </c>
      <c r="B78" t="s">
        <v>19</v>
      </c>
      <c r="C78" s="1">
        <v>43850</v>
      </c>
      <c r="D78">
        <v>778.2</v>
      </c>
      <c r="E78">
        <v>817</v>
      </c>
      <c r="F78">
        <v>820</v>
      </c>
      <c r="G78" t="s">
        <v>20</v>
      </c>
      <c r="H78" t="s">
        <v>21</v>
      </c>
      <c r="I78" s="1">
        <v>43860</v>
      </c>
      <c r="J78">
        <v>2.65</v>
      </c>
      <c r="K78">
        <v>2.85</v>
      </c>
      <c r="L78">
        <v>1.9</v>
      </c>
      <c r="M78">
        <v>2.25</v>
      </c>
      <c r="N78">
        <v>36</v>
      </c>
      <c r="O78">
        <v>141600</v>
      </c>
      <c r="P78" s="2">
        <f t="shared" ref="P78" si="148">IFERROR(J78-J79,0)</f>
        <v>0.54999999999999982</v>
      </c>
      <c r="Q78" s="2">
        <f t="shared" ref="Q78" si="149">IF(P78=0, 0, IFERROR(M78 - M79, 0))</f>
        <v>0.25</v>
      </c>
      <c r="R78" s="2">
        <f t="shared" ref="R78" si="150">IF(P78=0, 0, IFERROR(J78 - M79, 0))</f>
        <v>0.64999999999999991</v>
      </c>
      <c r="S78" s="2">
        <f t="shared" ref="S78" si="151">IF(P78=0, 0, IFERROR(M78 - J79, 0))</f>
        <v>0.14999999999999991</v>
      </c>
    </row>
    <row r="79" spans="1:19" x14ac:dyDescent="0.2">
      <c r="A79" s="1">
        <v>43851</v>
      </c>
      <c r="B79" t="s">
        <v>22</v>
      </c>
      <c r="C79" s="1">
        <v>43852</v>
      </c>
      <c r="D79">
        <v>778.75</v>
      </c>
      <c r="E79">
        <v>817</v>
      </c>
      <c r="F79">
        <v>820</v>
      </c>
      <c r="G79" t="s">
        <v>20</v>
      </c>
      <c r="H79" t="s">
        <v>21</v>
      </c>
      <c r="I79" s="1">
        <v>43860</v>
      </c>
      <c r="J79">
        <v>2.1</v>
      </c>
      <c r="K79">
        <v>3.65</v>
      </c>
      <c r="L79">
        <v>1.9</v>
      </c>
      <c r="M79">
        <v>2</v>
      </c>
      <c r="N79">
        <v>34</v>
      </c>
      <c r="O79">
        <v>152400</v>
      </c>
    </row>
    <row r="80" spans="1:19" x14ac:dyDescent="0.2">
      <c r="A80" s="1">
        <v>43851</v>
      </c>
      <c r="B80" t="s">
        <v>19</v>
      </c>
      <c r="C80" s="1">
        <v>43850</v>
      </c>
      <c r="D80">
        <v>778.2</v>
      </c>
      <c r="E80">
        <v>739</v>
      </c>
      <c r="F80">
        <v>740</v>
      </c>
      <c r="G80" t="s">
        <v>23</v>
      </c>
      <c r="H80" t="s">
        <v>24</v>
      </c>
      <c r="I80" s="1">
        <v>43860</v>
      </c>
      <c r="J80">
        <v>1.95</v>
      </c>
      <c r="K80">
        <v>2.2000000000000002</v>
      </c>
      <c r="L80">
        <v>1.8</v>
      </c>
      <c r="M80">
        <v>1.9</v>
      </c>
      <c r="N80">
        <v>8</v>
      </c>
      <c r="O80">
        <v>54000</v>
      </c>
      <c r="P80" s="2">
        <f t="shared" ref="P80" si="152">IFERROR(J80-J81,0)</f>
        <v>0.25</v>
      </c>
      <c r="Q80" s="2">
        <f t="shared" ref="Q80" si="153">IF(P80=0, 0, IFERROR(M80 - M81, 0))</f>
        <v>9.9999999999999867E-2</v>
      </c>
      <c r="R80" s="2">
        <f t="shared" ref="R80" si="154">IF(P80=0, 0, IFERROR(J80 - M81, 0))</f>
        <v>0.14999999999999991</v>
      </c>
      <c r="S80" s="2">
        <f t="shared" ref="S80" si="155">IF(P80=0, 0, IFERROR(M80 - J81, 0))</f>
        <v>0.19999999999999996</v>
      </c>
    </row>
    <row r="81" spans="1:19" x14ac:dyDescent="0.2">
      <c r="A81" s="1">
        <v>43851</v>
      </c>
      <c r="B81" t="s">
        <v>22</v>
      </c>
      <c r="C81" s="1">
        <v>43852</v>
      </c>
      <c r="D81">
        <v>778.75</v>
      </c>
      <c r="E81">
        <v>739</v>
      </c>
      <c r="F81">
        <v>740</v>
      </c>
      <c r="G81" t="s">
        <v>23</v>
      </c>
      <c r="H81" t="s">
        <v>24</v>
      </c>
      <c r="I81" s="1">
        <v>43860</v>
      </c>
      <c r="J81">
        <v>1.7</v>
      </c>
      <c r="K81">
        <v>1.85</v>
      </c>
      <c r="L81">
        <v>1</v>
      </c>
      <c r="M81">
        <v>1.8</v>
      </c>
      <c r="N81">
        <v>24</v>
      </c>
      <c r="O81">
        <v>51600</v>
      </c>
    </row>
    <row r="82" spans="1:19" x14ac:dyDescent="0.2">
      <c r="A82" s="1">
        <v>43963</v>
      </c>
      <c r="B82" t="s">
        <v>19</v>
      </c>
      <c r="C82" s="1">
        <v>43962</v>
      </c>
      <c r="D82">
        <v>530.20000000000005</v>
      </c>
      <c r="E82">
        <v>557</v>
      </c>
      <c r="F82">
        <v>560</v>
      </c>
      <c r="G82" t="s">
        <v>20</v>
      </c>
      <c r="H82" t="s">
        <v>21</v>
      </c>
      <c r="I82" s="1">
        <v>43979</v>
      </c>
      <c r="J82">
        <v>12.05</v>
      </c>
      <c r="K82">
        <v>14.25</v>
      </c>
      <c r="L82">
        <v>8.5</v>
      </c>
      <c r="M82">
        <v>8.6999999999999993</v>
      </c>
      <c r="N82">
        <v>276</v>
      </c>
      <c r="O82">
        <v>110400</v>
      </c>
      <c r="P82" s="2">
        <f t="shared" ref="P82" si="156">IFERROR(J82-J83,0)</f>
        <v>-9.9999999999999645E-2</v>
      </c>
      <c r="Q82" s="2">
        <f t="shared" ref="Q82" si="157">IF(P82=0, 0, IFERROR(M82 - M83, 0))</f>
        <v>-4.4500000000000011</v>
      </c>
      <c r="R82" s="2">
        <f t="shared" ref="R82" si="158">IF(P82=0, 0, IFERROR(J82 - M83, 0))</f>
        <v>-1.0999999999999996</v>
      </c>
      <c r="S82" s="2">
        <f t="shared" ref="S82" si="159">IF(P82=0, 0, IFERROR(M82 - J83, 0))</f>
        <v>-3.4500000000000011</v>
      </c>
    </row>
    <row r="83" spans="1:19" x14ac:dyDescent="0.2">
      <c r="A83" s="1">
        <v>43963</v>
      </c>
      <c r="B83" t="s">
        <v>22</v>
      </c>
      <c r="C83" s="1">
        <v>43964</v>
      </c>
      <c r="D83">
        <v>544.75</v>
      </c>
      <c r="E83">
        <v>557</v>
      </c>
      <c r="F83">
        <v>560</v>
      </c>
      <c r="G83" t="s">
        <v>20</v>
      </c>
      <c r="H83" t="s">
        <v>21</v>
      </c>
      <c r="I83" s="1">
        <v>43979</v>
      </c>
      <c r="J83">
        <v>12.15</v>
      </c>
      <c r="K83">
        <v>15.2</v>
      </c>
      <c r="L83">
        <v>9.1999999999999993</v>
      </c>
      <c r="M83">
        <v>13.15</v>
      </c>
      <c r="N83">
        <v>244</v>
      </c>
      <c r="O83">
        <v>106800</v>
      </c>
    </row>
    <row r="84" spans="1:19" x14ac:dyDescent="0.2">
      <c r="A84" s="1">
        <v>43963</v>
      </c>
      <c r="B84" t="s">
        <v>19</v>
      </c>
      <c r="C84" s="1">
        <v>43962</v>
      </c>
      <c r="D84">
        <v>530.20000000000005</v>
      </c>
      <c r="E84">
        <v>504</v>
      </c>
      <c r="F84">
        <v>500</v>
      </c>
      <c r="G84" t="s">
        <v>23</v>
      </c>
      <c r="H84" t="s">
        <v>24</v>
      </c>
      <c r="I84" s="1">
        <v>43979</v>
      </c>
      <c r="J84">
        <v>8</v>
      </c>
      <c r="K84">
        <v>9.3000000000000007</v>
      </c>
      <c r="L84">
        <v>6.8</v>
      </c>
      <c r="M84">
        <v>8.8000000000000007</v>
      </c>
      <c r="N84">
        <v>287</v>
      </c>
      <c r="O84">
        <v>116400</v>
      </c>
      <c r="P84" s="2">
        <f t="shared" ref="P84" si="160">IFERROR(J84-J85,0)</f>
        <v>3</v>
      </c>
      <c r="Q84" s="2">
        <f t="shared" ref="Q84" si="161">IF(P84=0, 0, IFERROR(M84 - M85, 0))</f>
        <v>3.7000000000000011</v>
      </c>
      <c r="R84" s="2">
        <f t="shared" ref="R84" si="162">IF(P84=0, 0, IFERROR(J84 - M85, 0))</f>
        <v>2.9000000000000004</v>
      </c>
      <c r="S84" s="2">
        <f t="shared" ref="S84" si="163">IF(P84=0, 0, IFERROR(M84 - J85, 0))</f>
        <v>3.8000000000000007</v>
      </c>
    </row>
    <row r="85" spans="1:19" x14ac:dyDescent="0.2">
      <c r="A85" s="1">
        <v>43963</v>
      </c>
      <c r="B85" t="s">
        <v>22</v>
      </c>
      <c r="C85" s="1">
        <v>43964</v>
      </c>
      <c r="D85">
        <v>544.75</v>
      </c>
      <c r="E85">
        <v>504</v>
      </c>
      <c r="F85">
        <v>500</v>
      </c>
      <c r="G85" t="s">
        <v>23</v>
      </c>
      <c r="H85" t="s">
        <v>24</v>
      </c>
      <c r="I85" s="1">
        <v>43979</v>
      </c>
      <c r="J85">
        <v>5</v>
      </c>
      <c r="K85">
        <v>7.35</v>
      </c>
      <c r="L85">
        <v>4.7</v>
      </c>
      <c r="M85">
        <v>5.0999999999999996</v>
      </c>
      <c r="N85">
        <v>130</v>
      </c>
      <c r="O85">
        <v>123600</v>
      </c>
    </row>
    <row r="86" spans="1:19" x14ac:dyDescent="0.2">
      <c r="A86" s="1">
        <v>44040</v>
      </c>
      <c r="B86" t="s">
        <v>19</v>
      </c>
      <c r="C86" s="1">
        <v>44035</v>
      </c>
      <c r="D86">
        <v>632.45000000000005</v>
      </c>
      <c r="E86">
        <v>664</v>
      </c>
      <c r="F86">
        <v>670</v>
      </c>
      <c r="G86" t="s">
        <v>20</v>
      </c>
      <c r="H86" t="s">
        <v>21</v>
      </c>
      <c r="I86" s="1">
        <v>44070</v>
      </c>
      <c r="J86" t="s">
        <v>25</v>
      </c>
      <c r="K86" t="s">
        <v>25</v>
      </c>
      <c r="L86" t="s">
        <v>25</v>
      </c>
      <c r="M86">
        <v>23.45</v>
      </c>
      <c r="N86" t="s">
        <v>25</v>
      </c>
      <c r="O86" t="s">
        <v>25</v>
      </c>
      <c r="P86" s="2">
        <f t="shared" ref="P86" si="164">IFERROR(J86-J87,0)</f>
        <v>0</v>
      </c>
      <c r="Q86" s="2">
        <f t="shared" ref="Q86" si="165">IF(P86=0, 0, IFERROR(M86 - M87, 0))</f>
        <v>0</v>
      </c>
      <c r="R86" s="2">
        <f t="shared" ref="R86" si="166">IF(P86=0, 0, IFERROR(J86 - M87, 0))</f>
        <v>0</v>
      </c>
      <c r="S86" s="2">
        <f t="shared" ref="S86" si="167">IF(P86=0, 0, IFERROR(M86 - J87, 0))</f>
        <v>0</v>
      </c>
    </row>
    <row r="87" spans="1:19" x14ac:dyDescent="0.2">
      <c r="A87" s="1">
        <v>44040</v>
      </c>
      <c r="B87" t="s">
        <v>22</v>
      </c>
      <c r="C87" s="1">
        <v>44041</v>
      </c>
      <c r="D87">
        <v>676.4</v>
      </c>
      <c r="E87">
        <v>664</v>
      </c>
      <c r="F87">
        <v>670</v>
      </c>
      <c r="G87" t="s">
        <v>20</v>
      </c>
      <c r="H87" t="s">
        <v>21</v>
      </c>
      <c r="I87" s="1">
        <v>44070</v>
      </c>
      <c r="J87">
        <v>42.75</v>
      </c>
      <c r="K87">
        <v>42.75</v>
      </c>
      <c r="L87">
        <v>34.35</v>
      </c>
      <c r="M87">
        <v>35.9</v>
      </c>
      <c r="N87">
        <v>37</v>
      </c>
      <c r="O87">
        <v>31200</v>
      </c>
    </row>
    <row r="88" spans="1:19" x14ac:dyDescent="0.2">
      <c r="A88" s="1">
        <v>44040</v>
      </c>
      <c r="B88" t="s">
        <v>19</v>
      </c>
      <c r="C88" s="1">
        <v>44035</v>
      </c>
      <c r="D88">
        <v>632.45000000000005</v>
      </c>
      <c r="E88">
        <v>601</v>
      </c>
      <c r="F88">
        <v>600</v>
      </c>
      <c r="G88" t="s">
        <v>23</v>
      </c>
      <c r="H88" t="s">
        <v>24</v>
      </c>
      <c r="I88" s="1">
        <v>44070</v>
      </c>
      <c r="J88">
        <v>25.95</v>
      </c>
      <c r="K88">
        <v>25.95</v>
      </c>
      <c r="L88">
        <v>20.149999999999999</v>
      </c>
      <c r="M88">
        <v>21.45</v>
      </c>
      <c r="N88">
        <v>14</v>
      </c>
      <c r="O88">
        <v>16800</v>
      </c>
      <c r="P88" s="2">
        <f t="shared" ref="P88" si="168">IFERROR(J88-J89,0)</f>
        <v>20.350000000000001</v>
      </c>
      <c r="Q88" s="2">
        <f t="shared" ref="Q88" si="169">IF(P88=0, 0, IFERROR(M88 - M89, 0))</f>
        <v>15.45</v>
      </c>
      <c r="R88" s="2">
        <f t="shared" ref="R88" si="170">IF(P88=0, 0, IFERROR(J88 - M89, 0))</f>
        <v>19.95</v>
      </c>
      <c r="S88" s="2">
        <f t="shared" ref="S88" si="171">IF(P88=0, 0, IFERROR(M88 - J89, 0))</f>
        <v>15.85</v>
      </c>
    </row>
    <row r="89" spans="1:19" x14ac:dyDescent="0.2">
      <c r="A89" s="1">
        <v>44040</v>
      </c>
      <c r="B89" t="s">
        <v>22</v>
      </c>
      <c r="C89" s="1">
        <v>44041</v>
      </c>
      <c r="D89">
        <v>676.4</v>
      </c>
      <c r="E89">
        <v>601</v>
      </c>
      <c r="F89">
        <v>600</v>
      </c>
      <c r="G89" t="s">
        <v>23</v>
      </c>
      <c r="H89" t="s">
        <v>24</v>
      </c>
      <c r="I89" s="1">
        <v>44070</v>
      </c>
      <c r="J89">
        <v>5.6</v>
      </c>
      <c r="K89">
        <v>7.3</v>
      </c>
      <c r="L89">
        <v>5.45</v>
      </c>
      <c r="M89">
        <v>6</v>
      </c>
      <c r="N89">
        <v>127</v>
      </c>
      <c r="O89">
        <v>142800</v>
      </c>
    </row>
    <row r="90" spans="1:19" x14ac:dyDescent="0.2">
      <c r="A90" s="1">
        <v>44131</v>
      </c>
      <c r="B90" t="s">
        <v>19</v>
      </c>
      <c r="C90" s="1">
        <v>44130</v>
      </c>
      <c r="D90">
        <v>819.25</v>
      </c>
      <c r="E90">
        <v>860</v>
      </c>
      <c r="F90">
        <v>860</v>
      </c>
      <c r="G90" t="s">
        <v>20</v>
      </c>
      <c r="H90" t="s">
        <v>21</v>
      </c>
      <c r="I90" s="1">
        <v>44161</v>
      </c>
      <c r="J90">
        <v>27.95</v>
      </c>
      <c r="K90">
        <v>31.5</v>
      </c>
      <c r="L90">
        <v>16.75</v>
      </c>
      <c r="M90">
        <v>17.2</v>
      </c>
      <c r="N90">
        <v>59</v>
      </c>
      <c r="O90">
        <v>56400</v>
      </c>
      <c r="P90" s="2">
        <f t="shared" ref="P90" si="172">IFERROR(J90-J91,0)</f>
        <v>8.8499999999999979</v>
      </c>
      <c r="Q90" s="2">
        <f t="shared" ref="Q90" si="173">IF(P90=0, 0, IFERROR(M90 - M91, 0))</f>
        <v>3.5999999999999996</v>
      </c>
      <c r="R90" s="2">
        <f t="shared" ref="R90" si="174">IF(P90=0, 0, IFERROR(J90 - M91, 0))</f>
        <v>14.35</v>
      </c>
      <c r="S90" s="2">
        <f t="shared" ref="S90" si="175">IF(P90=0, 0, IFERROR(M90 - J91, 0))</f>
        <v>-1.9000000000000021</v>
      </c>
    </row>
    <row r="91" spans="1:19" x14ac:dyDescent="0.2">
      <c r="A91" s="1">
        <v>44131</v>
      </c>
      <c r="B91" t="s">
        <v>22</v>
      </c>
      <c r="C91" s="1">
        <v>44132</v>
      </c>
      <c r="D91">
        <v>804.3</v>
      </c>
      <c r="E91">
        <v>860</v>
      </c>
      <c r="F91">
        <v>860</v>
      </c>
      <c r="G91" t="s">
        <v>20</v>
      </c>
      <c r="H91" t="s">
        <v>21</v>
      </c>
      <c r="I91" s="1">
        <v>44161</v>
      </c>
      <c r="J91">
        <v>19.100000000000001</v>
      </c>
      <c r="K91">
        <v>21</v>
      </c>
      <c r="L91">
        <v>12.5</v>
      </c>
      <c r="M91">
        <v>13.6</v>
      </c>
      <c r="N91">
        <v>64</v>
      </c>
      <c r="O91">
        <v>62400</v>
      </c>
    </row>
    <row r="92" spans="1:19" x14ac:dyDescent="0.2">
      <c r="A92" s="1">
        <v>44131</v>
      </c>
      <c r="B92" t="s">
        <v>19</v>
      </c>
      <c r="C92" s="1">
        <v>44130</v>
      </c>
      <c r="D92">
        <v>819.25</v>
      </c>
      <c r="E92">
        <v>778</v>
      </c>
      <c r="F92">
        <v>780</v>
      </c>
      <c r="G92" t="s">
        <v>23</v>
      </c>
      <c r="H92" t="s">
        <v>24</v>
      </c>
      <c r="I92" s="1">
        <v>44161</v>
      </c>
      <c r="J92">
        <v>15.85</v>
      </c>
      <c r="K92">
        <v>24.35</v>
      </c>
      <c r="L92">
        <v>15</v>
      </c>
      <c r="M92">
        <v>21.75</v>
      </c>
      <c r="N92">
        <v>47</v>
      </c>
      <c r="O92">
        <v>31200</v>
      </c>
      <c r="P92" s="2">
        <f t="shared" ref="P92" si="176">IFERROR(J92-J93,0)</f>
        <v>-5.0499999999999989</v>
      </c>
      <c r="Q92" s="2">
        <f t="shared" ref="Q92" si="177">IF(P92=0, 0, IFERROR(M92 - M93, 0))</f>
        <v>-6.3000000000000007</v>
      </c>
      <c r="R92" s="2">
        <f t="shared" ref="R92" si="178">IF(P92=0, 0, IFERROR(J92 - M93, 0))</f>
        <v>-12.200000000000001</v>
      </c>
      <c r="S92" s="2">
        <f t="shared" ref="S92" si="179">IF(P92=0, 0, IFERROR(M92 - J93, 0))</f>
        <v>0.85000000000000142</v>
      </c>
    </row>
    <row r="93" spans="1:19" x14ac:dyDescent="0.2">
      <c r="A93" s="1">
        <v>44131</v>
      </c>
      <c r="B93" t="s">
        <v>22</v>
      </c>
      <c r="C93" s="1">
        <v>44132</v>
      </c>
      <c r="D93">
        <v>804.3</v>
      </c>
      <c r="E93">
        <v>778</v>
      </c>
      <c r="F93">
        <v>780</v>
      </c>
      <c r="G93" t="s">
        <v>23</v>
      </c>
      <c r="H93" t="s">
        <v>24</v>
      </c>
      <c r="I93" s="1">
        <v>44161</v>
      </c>
      <c r="J93">
        <v>20.9</v>
      </c>
      <c r="K93">
        <v>29.15</v>
      </c>
      <c r="L93">
        <v>19</v>
      </c>
      <c r="M93">
        <v>28.05</v>
      </c>
      <c r="N93">
        <v>76</v>
      </c>
      <c r="O93">
        <v>43200</v>
      </c>
    </row>
    <row r="94" spans="1:19" x14ac:dyDescent="0.2">
      <c r="A94" s="1">
        <v>44224</v>
      </c>
      <c r="B94" t="s">
        <v>19</v>
      </c>
      <c r="C94" s="1">
        <v>44223</v>
      </c>
      <c r="D94">
        <v>997.1</v>
      </c>
      <c r="E94">
        <v>1047</v>
      </c>
      <c r="F94">
        <v>1050</v>
      </c>
      <c r="G94" t="s">
        <v>20</v>
      </c>
      <c r="H94" t="s">
        <v>21</v>
      </c>
      <c r="I94" s="1">
        <v>44252</v>
      </c>
      <c r="J94">
        <v>30</v>
      </c>
      <c r="K94">
        <v>33.950000000000003</v>
      </c>
      <c r="L94">
        <v>24.1</v>
      </c>
      <c r="M94">
        <v>29.55</v>
      </c>
      <c r="N94">
        <v>26</v>
      </c>
      <c r="O94">
        <v>62400</v>
      </c>
      <c r="P94" s="2">
        <f t="shared" ref="P94" si="180">IFERROR(J94-J95,0)</f>
        <v>13.25</v>
      </c>
      <c r="Q94" s="2">
        <f t="shared" ref="Q94" si="181">IF(P94=0, 0, IFERROR(M94 - M95, 0))</f>
        <v>12.2</v>
      </c>
      <c r="R94" s="2">
        <f t="shared" ref="R94" si="182">IF(P94=0, 0, IFERROR(J94 - M95, 0))</f>
        <v>12.649999999999999</v>
      </c>
      <c r="S94" s="2">
        <f t="shared" ref="S94" si="183">IF(P94=0, 0, IFERROR(M94 - J95, 0))</f>
        <v>12.8</v>
      </c>
    </row>
    <row r="95" spans="1:19" x14ac:dyDescent="0.2">
      <c r="A95" s="1">
        <v>44224</v>
      </c>
      <c r="B95" t="s">
        <v>22</v>
      </c>
      <c r="C95" s="1">
        <v>44225</v>
      </c>
      <c r="D95">
        <v>961.4</v>
      </c>
      <c r="E95">
        <v>1047</v>
      </c>
      <c r="F95">
        <v>1050</v>
      </c>
      <c r="G95" t="s">
        <v>20</v>
      </c>
      <c r="H95" t="s">
        <v>21</v>
      </c>
      <c r="I95" s="1">
        <v>44252</v>
      </c>
      <c r="J95">
        <v>16.75</v>
      </c>
      <c r="K95">
        <v>24.5</v>
      </c>
      <c r="L95">
        <v>16.05</v>
      </c>
      <c r="M95">
        <v>17.350000000000001</v>
      </c>
      <c r="N95">
        <v>256</v>
      </c>
      <c r="O95">
        <v>156000</v>
      </c>
    </row>
    <row r="96" spans="1:19" x14ac:dyDescent="0.2">
      <c r="A96" s="1">
        <v>44224</v>
      </c>
      <c r="B96" t="s">
        <v>19</v>
      </c>
      <c r="C96" s="1">
        <v>44223</v>
      </c>
      <c r="D96">
        <v>997.1</v>
      </c>
      <c r="E96">
        <v>947</v>
      </c>
      <c r="F96">
        <v>950</v>
      </c>
      <c r="G96" t="s">
        <v>23</v>
      </c>
      <c r="H96" t="s">
        <v>24</v>
      </c>
      <c r="I96" s="1">
        <v>44252</v>
      </c>
      <c r="J96">
        <v>28.2</v>
      </c>
      <c r="K96">
        <v>31</v>
      </c>
      <c r="L96">
        <v>24.7</v>
      </c>
      <c r="M96">
        <v>27.3</v>
      </c>
      <c r="N96">
        <v>51</v>
      </c>
      <c r="O96">
        <v>115200</v>
      </c>
      <c r="P96" s="2">
        <f t="shared" ref="P96" si="184">IFERROR(J96-J97,0)</f>
        <v>1.0999999999999979</v>
      </c>
      <c r="Q96" s="2">
        <f t="shared" ref="Q96" si="185">IF(P96=0, 0, IFERROR(M96 - M97, 0))</f>
        <v>-7.2499999999999964</v>
      </c>
      <c r="R96" s="2">
        <f t="shared" ref="R96" si="186">IF(P96=0, 0, IFERROR(J96 - M97, 0))</f>
        <v>-6.3499999999999979</v>
      </c>
      <c r="S96" s="2">
        <f t="shared" ref="S96" si="187">IF(P96=0, 0, IFERROR(M96 - J97, 0))</f>
        <v>0.19999999999999929</v>
      </c>
    </row>
    <row r="97" spans="1:19" x14ac:dyDescent="0.2">
      <c r="A97" s="1">
        <v>44224</v>
      </c>
      <c r="B97" t="s">
        <v>22</v>
      </c>
      <c r="C97" s="1">
        <v>44225</v>
      </c>
      <c r="D97">
        <v>961.4</v>
      </c>
      <c r="E97">
        <v>947</v>
      </c>
      <c r="F97">
        <v>950</v>
      </c>
      <c r="G97" t="s">
        <v>23</v>
      </c>
      <c r="H97" t="s">
        <v>24</v>
      </c>
      <c r="I97" s="1">
        <v>44252</v>
      </c>
      <c r="J97">
        <v>27.1</v>
      </c>
      <c r="K97">
        <v>37</v>
      </c>
      <c r="L97">
        <v>23.25</v>
      </c>
      <c r="M97">
        <v>34.549999999999997</v>
      </c>
      <c r="N97">
        <v>431</v>
      </c>
      <c r="O97">
        <v>308400</v>
      </c>
    </row>
    <row r="98" spans="1:19" x14ac:dyDescent="0.2">
      <c r="A98" s="1">
        <v>44495</v>
      </c>
      <c r="B98" t="s">
        <v>19</v>
      </c>
      <c r="C98" s="1">
        <v>44494</v>
      </c>
      <c r="D98">
        <v>1524.1</v>
      </c>
      <c r="E98">
        <v>1600</v>
      </c>
      <c r="F98">
        <v>1600</v>
      </c>
      <c r="G98" t="s">
        <v>20</v>
      </c>
      <c r="H98" t="s">
        <v>21</v>
      </c>
      <c r="I98" s="1">
        <v>44525</v>
      </c>
      <c r="J98">
        <v>54</v>
      </c>
      <c r="K98">
        <v>56.4</v>
      </c>
      <c r="L98">
        <v>41.5</v>
      </c>
      <c r="M98">
        <v>53.55</v>
      </c>
      <c r="N98">
        <v>2419</v>
      </c>
      <c r="O98">
        <v>900000</v>
      </c>
      <c r="P98" s="2">
        <f t="shared" ref="P98" si="188">IFERROR(J98-J99,0)</f>
        <v>9</v>
      </c>
      <c r="Q98" s="2">
        <f t="shared" ref="Q98" si="189">IF(P98=0, 0, IFERROR(M98 - M99, 0))</f>
        <v>6.5499999999999972</v>
      </c>
      <c r="R98" s="2">
        <f t="shared" ref="R98" si="190">IF(P98=0, 0, IFERROR(J98 - M99, 0))</f>
        <v>7</v>
      </c>
      <c r="S98" s="2">
        <f t="shared" ref="S98" si="191">IF(P98=0, 0, IFERROR(M98 - J99, 0))</f>
        <v>8.5499999999999972</v>
      </c>
    </row>
    <row r="99" spans="1:19" x14ac:dyDescent="0.2">
      <c r="A99" s="1">
        <v>44495</v>
      </c>
      <c r="B99" t="s">
        <v>22</v>
      </c>
      <c r="C99" s="1">
        <v>44496</v>
      </c>
      <c r="D99">
        <v>1567.85</v>
      </c>
      <c r="E99">
        <v>1600</v>
      </c>
      <c r="F99">
        <v>1600</v>
      </c>
      <c r="G99" t="s">
        <v>20</v>
      </c>
      <c r="H99" t="s">
        <v>21</v>
      </c>
      <c r="I99" s="1">
        <v>44525</v>
      </c>
      <c r="J99">
        <v>45</v>
      </c>
      <c r="K99">
        <v>55.45</v>
      </c>
      <c r="L99">
        <v>32.35</v>
      </c>
      <c r="M99">
        <v>47</v>
      </c>
      <c r="N99">
        <v>3881</v>
      </c>
      <c r="O99">
        <v>1347600</v>
      </c>
    </row>
    <row r="100" spans="1:19" x14ac:dyDescent="0.2">
      <c r="A100" s="1">
        <v>44495</v>
      </c>
      <c r="B100" t="s">
        <v>19</v>
      </c>
      <c r="C100" s="1">
        <v>44494</v>
      </c>
      <c r="D100">
        <v>1524.1</v>
      </c>
      <c r="E100">
        <v>1448</v>
      </c>
      <c r="F100">
        <v>1440</v>
      </c>
      <c r="G100" t="s">
        <v>23</v>
      </c>
      <c r="H100" t="s">
        <v>24</v>
      </c>
      <c r="I100" s="1">
        <v>44525</v>
      </c>
      <c r="J100">
        <v>54.3</v>
      </c>
      <c r="K100">
        <v>59.45</v>
      </c>
      <c r="L100">
        <v>47</v>
      </c>
      <c r="M100">
        <v>48.8</v>
      </c>
      <c r="N100">
        <v>67</v>
      </c>
      <c r="O100">
        <v>37800</v>
      </c>
      <c r="P100" s="2">
        <f t="shared" ref="P100" si="192">IFERROR(J100-J101,0)</f>
        <v>25.299999999999997</v>
      </c>
      <c r="Q100" s="2">
        <f t="shared" ref="Q100" si="193">IF(P100=0, 0, IFERROR(M100 - M101, 0))</f>
        <v>27.499999999999996</v>
      </c>
      <c r="R100" s="2">
        <f t="shared" ref="R100" si="194">IF(P100=0, 0, IFERROR(J100 - M101, 0))</f>
        <v>33</v>
      </c>
      <c r="S100" s="2">
        <f t="shared" ref="S100" si="195">IF(P100=0, 0, IFERROR(M100 - J101, 0))</f>
        <v>19.799999999999997</v>
      </c>
    </row>
    <row r="101" spans="1:19" x14ac:dyDescent="0.2">
      <c r="A101" s="1">
        <v>44495</v>
      </c>
      <c r="B101" t="s">
        <v>22</v>
      </c>
      <c r="C101" s="1">
        <v>44496</v>
      </c>
      <c r="D101">
        <v>1567.85</v>
      </c>
      <c r="E101">
        <v>1448</v>
      </c>
      <c r="F101">
        <v>1440</v>
      </c>
      <c r="G101" t="s">
        <v>23</v>
      </c>
      <c r="H101" t="s">
        <v>24</v>
      </c>
      <c r="I101" s="1">
        <v>44525</v>
      </c>
      <c r="J101">
        <v>29</v>
      </c>
      <c r="K101">
        <v>29.35</v>
      </c>
      <c r="L101">
        <v>18.7</v>
      </c>
      <c r="M101">
        <v>21.3</v>
      </c>
      <c r="N101">
        <v>263</v>
      </c>
      <c r="O101">
        <v>124800</v>
      </c>
    </row>
    <row r="102" spans="1:19" x14ac:dyDescent="0.2">
      <c r="A102" s="1">
        <v>44586</v>
      </c>
      <c r="B102" t="s">
        <v>19</v>
      </c>
      <c r="C102" s="1">
        <v>44585</v>
      </c>
      <c r="D102">
        <v>1513.15</v>
      </c>
      <c r="E102">
        <v>1589</v>
      </c>
      <c r="F102">
        <v>1600</v>
      </c>
      <c r="G102" t="s">
        <v>20</v>
      </c>
      <c r="H102" t="s">
        <v>21</v>
      </c>
      <c r="I102" s="1">
        <v>44616</v>
      </c>
      <c r="J102">
        <v>69.25</v>
      </c>
      <c r="K102">
        <v>69.25</v>
      </c>
      <c r="L102">
        <v>34.25</v>
      </c>
      <c r="M102">
        <v>36.65</v>
      </c>
      <c r="N102">
        <v>745</v>
      </c>
      <c r="O102">
        <v>198600</v>
      </c>
      <c r="P102" s="2">
        <f t="shared" ref="P102" si="196">IFERROR(J102-J103,0)</f>
        <v>35.700000000000003</v>
      </c>
      <c r="Q102" s="2">
        <f t="shared" ref="Q102" si="197">IF(P102=0, 0, IFERROR(M102 - M103, 0))</f>
        <v>16.049999999999997</v>
      </c>
      <c r="R102" s="2">
        <f t="shared" ref="R102" si="198">IF(P102=0, 0, IFERROR(J102 - M103, 0))</f>
        <v>48.65</v>
      </c>
      <c r="S102" s="2">
        <f t="shared" ref="S102" si="199">IF(P102=0, 0, IFERROR(M102 - J103, 0))</f>
        <v>3.1000000000000014</v>
      </c>
    </row>
    <row r="103" spans="1:19" x14ac:dyDescent="0.2">
      <c r="A103" s="1">
        <v>44586</v>
      </c>
      <c r="B103" t="s">
        <v>22</v>
      </c>
      <c r="C103" s="1">
        <v>44588</v>
      </c>
      <c r="D103">
        <v>1445.6</v>
      </c>
      <c r="E103">
        <v>1589</v>
      </c>
      <c r="F103">
        <v>1600</v>
      </c>
      <c r="G103" t="s">
        <v>20</v>
      </c>
      <c r="H103" t="s">
        <v>21</v>
      </c>
      <c r="I103" s="1">
        <v>44616</v>
      </c>
      <c r="J103">
        <v>33.549999999999997</v>
      </c>
      <c r="K103">
        <v>33.549999999999997</v>
      </c>
      <c r="L103">
        <v>17.75</v>
      </c>
      <c r="M103">
        <v>20.6</v>
      </c>
      <c r="N103">
        <v>1537</v>
      </c>
      <c r="O103">
        <v>627600</v>
      </c>
    </row>
    <row r="104" spans="1:19" x14ac:dyDescent="0.2">
      <c r="A104" s="1">
        <v>44586</v>
      </c>
      <c r="B104" t="s">
        <v>19</v>
      </c>
      <c r="C104" s="1">
        <v>44585</v>
      </c>
      <c r="D104">
        <v>1513.15</v>
      </c>
      <c r="E104">
        <v>1437</v>
      </c>
      <c r="F104">
        <v>1440</v>
      </c>
      <c r="G104" t="s">
        <v>23</v>
      </c>
      <c r="H104" t="s">
        <v>24</v>
      </c>
      <c r="I104" s="1">
        <v>44616</v>
      </c>
      <c r="J104">
        <v>16.95</v>
      </c>
      <c r="K104">
        <v>39.799999999999997</v>
      </c>
      <c r="L104">
        <v>16.95</v>
      </c>
      <c r="M104">
        <v>37.9</v>
      </c>
      <c r="N104">
        <v>24</v>
      </c>
      <c r="O104">
        <v>12600</v>
      </c>
      <c r="P104" s="2">
        <f t="shared" ref="P104" si="200">IFERROR(J104-J105,0)</f>
        <v>-33.599999999999994</v>
      </c>
      <c r="Q104" s="2">
        <f t="shared" ref="Q104" si="201">IF(P104=0, 0, IFERROR(M104 - M105, 0))</f>
        <v>-22.15</v>
      </c>
      <c r="R104" s="2">
        <f t="shared" ref="R104" si="202">IF(P104=0, 0, IFERROR(J104 - M105, 0))</f>
        <v>-43.099999999999994</v>
      </c>
      <c r="S104" s="2">
        <f t="shared" ref="S104" si="203">IF(P104=0, 0, IFERROR(M104 - J105, 0))</f>
        <v>-12.649999999999999</v>
      </c>
    </row>
    <row r="105" spans="1:19" x14ac:dyDescent="0.2">
      <c r="A105" s="1">
        <v>44586</v>
      </c>
      <c r="B105" t="s">
        <v>22</v>
      </c>
      <c r="C105" s="1">
        <v>44588</v>
      </c>
      <c r="D105">
        <v>1445.6</v>
      </c>
      <c r="E105">
        <v>1437</v>
      </c>
      <c r="F105">
        <v>1440</v>
      </c>
      <c r="G105" t="s">
        <v>23</v>
      </c>
      <c r="H105" t="s">
        <v>24</v>
      </c>
      <c r="I105" s="1">
        <v>44616</v>
      </c>
      <c r="J105">
        <v>50.55</v>
      </c>
      <c r="K105">
        <v>68.75</v>
      </c>
      <c r="L105">
        <v>50</v>
      </c>
      <c r="M105">
        <v>60.05</v>
      </c>
      <c r="N105">
        <v>312</v>
      </c>
      <c r="O105">
        <v>66000</v>
      </c>
    </row>
    <row r="106" spans="1:19" x14ac:dyDescent="0.2">
      <c r="A106" s="1">
        <v>44691</v>
      </c>
      <c r="B106" t="s">
        <v>19</v>
      </c>
      <c r="C106" s="1">
        <v>44685</v>
      </c>
      <c r="D106">
        <v>1212.8</v>
      </c>
      <c r="E106">
        <v>1273</v>
      </c>
      <c r="F106">
        <v>1280</v>
      </c>
      <c r="G106" t="s">
        <v>20</v>
      </c>
      <c r="H106" t="s">
        <v>21</v>
      </c>
      <c r="I106" s="1">
        <v>44707</v>
      </c>
      <c r="J106">
        <v>26.9</v>
      </c>
      <c r="K106">
        <v>31.25</v>
      </c>
      <c r="L106">
        <v>18.100000000000001</v>
      </c>
      <c r="M106">
        <v>21.4</v>
      </c>
      <c r="N106">
        <v>618</v>
      </c>
      <c r="O106">
        <v>259200</v>
      </c>
      <c r="P106" s="2">
        <f t="shared" ref="P106" si="204">IFERROR(J106-J107,0)</f>
        <v>0.64999999999999858</v>
      </c>
      <c r="Q106" s="2">
        <f t="shared" ref="Q106" si="205">IF(P106=0, 0, IFERROR(M106 - M107, 0))</f>
        <v>1.3499999999999979</v>
      </c>
      <c r="R106" s="2">
        <f t="shared" ref="R106" si="206">IF(P106=0, 0, IFERROR(J106 - M107, 0))</f>
        <v>6.8499999999999979</v>
      </c>
      <c r="S106" s="2">
        <f t="shared" ref="S106" si="207">IF(P106=0, 0, IFERROR(M106 - J107, 0))</f>
        <v>-4.8500000000000014</v>
      </c>
    </row>
    <row r="107" spans="1:19" x14ac:dyDescent="0.2">
      <c r="A107" s="1">
        <v>44691</v>
      </c>
      <c r="B107" t="s">
        <v>22</v>
      </c>
      <c r="C107" s="1">
        <v>44692</v>
      </c>
      <c r="D107">
        <v>1224.45</v>
      </c>
      <c r="E107">
        <v>1273</v>
      </c>
      <c r="F107">
        <v>1280</v>
      </c>
      <c r="G107" t="s">
        <v>20</v>
      </c>
      <c r="H107" t="s">
        <v>21</v>
      </c>
      <c r="I107" s="1">
        <v>44707</v>
      </c>
      <c r="J107">
        <v>26.25</v>
      </c>
      <c r="K107">
        <v>34</v>
      </c>
      <c r="L107">
        <v>16</v>
      </c>
      <c r="M107">
        <v>20.05</v>
      </c>
      <c r="N107">
        <v>1186</v>
      </c>
      <c r="O107">
        <v>294600</v>
      </c>
    </row>
    <row r="108" spans="1:19" x14ac:dyDescent="0.2">
      <c r="A108" s="1">
        <v>44691</v>
      </c>
      <c r="B108" t="s">
        <v>19</v>
      </c>
      <c r="C108" s="1">
        <v>44685</v>
      </c>
      <c r="D108">
        <v>1212.8</v>
      </c>
      <c r="E108">
        <v>1152</v>
      </c>
      <c r="F108">
        <v>1160</v>
      </c>
      <c r="G108" t="s">
        <v>23</v>
      </c>
      <c r="H108" t="s">
        <v>24</v>
      </c>
      <c r="I108" s="1">
        <v>44707</v>
      </c>
      <c r="J108">
        <v>18</v>
      </c>
      <c r="K108">
        <v>25.85</v>
      </c>
      <c r="L108">
        <v>14.4</v>
      </c>
      <c r="M108">
        <v>21.5</v>
      </c>
      <c r="N108">
        <v>260</v>
      </c>
      <c r="O108">
        <v>108000</v>
      </c>
      <c r="P108" s="2">
        <f t="shared" ref="P108" si="208">IFERROR(J108-J109,0)</f>
        <v>5.5500000000000007</v>
      </c>
      <c r="Q108" s="2">
        <f t="shared" ref="Q108" si="209">IF(P108=0, 0, IFERROR(M108 - M109, 0))</f>
        <v>6.4499999999999993</v>
      </c>
      <c r="R108" s="2">
        <f t="shared" ref="R108" si="210">IF(P108=0, 0, IFERROR(J108 - M109, 0))</f>
        <v>2.9499999999999993</v>
      </c>
      <c r="S108" s="2">
        <f t="shared" ref="S108" si="211">IF(P108=0, 0, IFERROR(M108 - J109, 0))</f>
        <v>9.0500000000000007</v>
      </c>
    </row>
    <row r="109" spans="1:19" x14ac:dyDescent="0.2">
      <c r="A109" s="1">
        <v>44691</v>
      </c>
      <c r="B109" t="s">
        <v>22</v>
      </c>
      <c r="C109" s="1">
        <v>44692</v>
      </c>
      <c r="D109">
        <v>1224.45</v>
      </c>
      <c r="E109">
        <v>1152</v>
      </c>
      <c r="F109">
        <v>1160</v>
      </c>
      <c r="G109" t="s">
        <v>23</v>
      </c>
      <c r="H109" t="s">
        <v>24</v>
      </c>
      <c r="I109" s="1">
        <v>44707</v>
      </c>
      <c r="J109">
        <v>12.45</v>
      </c>
      <c r="K109">
        <v>20.55</v>
      </c>
      <c r="L109">
        <v>9.1999999999999993</v>
      </c>
      <c r="M109">
        <v>15.05</v>
      </c>
      <c r="N109">
        <v>379</v>
      </c>
      <c r="O109">
        <v>140400</v>
      </c>
    </row>
    <row r="110" spans="1:19" x14ac:dyDescent="0.2">
      <c r="A110" s="1">
        <v>44768</v>
      </c>
      <c r="B110" t="s">
        <v>19</v>
      </c>
      <c r="C110" s="1">
        <v>44764</v>
      </c>
      <c r="D110">
        <v>1028.7</v>
      </c>
      <c r="E110">
        <v>1080</v>
      </c>
      <c r="F110">
        <v>1080</v>
      </c>
      <c r="G110" t="s">
        <v>20</v>
      </c>
      <c r="H110" t="s">
        <v>21</v>
      </c>
      <c r="I110" s="1">
        <v>44798</v>
      </c>
      <c r="J110">
        <v>29.5</v>
      </c>
      <c r="K110">
        <v>29.55</v>
      </c>
      <c r="L110">
        <v>21.25</v>
      </c>
      <c r="M110">
        <v>24.05</v>
      </c>
      <c r="N110">
        <v>153</v>
      </c>
      <c r="O110">
        <v>94200</v>
      </c>
      <c r="P110" s="2">
        <f t="shared" ref="P110" si="212">IFERROR(J110-J111,0)</f>
        <v>17.600000000000001</v>
      </c>
      <c r="Q110" s="2">
        <f t="shared" ref="Q110" si="213">IF(P110=0, 0, IFERROR(M110 - M111, 0))</f>
        <v>10.950000000000001</v>
      </c>
      <c r="R110" s="2">
        <f t="shared" ref="R110" si="214">IF(P110=0, 0, IFERROR(J110 - M111, 0))</f>
        <v>16.399999999999999</v>
      </c>
      <c r="S110" s="2">
        <f t="shared" ref="S110" si="215">IF(P110=0, 0, IFERROR(M110 - J111, 0))</f>
        <v>12.15</v>
      </c>
    </row>
    <row r="111" spans="1:19" x14ac:dyDescent="0.2">
      <c r="A111" s="1">
        <v>44768</v>
      </c>
      <c r="B111" t="s">
        <v>22</v>
      </c>
      <c r="C111" s="1">
        <v>44769</v>
      </c>
      <c r="D111">
        <v>1007.65</v>
      </c>
      <c r="E111">
        <v>1080</v>
      </c>
      <c r="F111">
        <v>1080</v>
      </c>
      <c r="G111" t="s">
        <v>20</v>
      </c>
      <c r="H111" t="s">
        <v>21</v>
      </c>
      <c r="I111" s="1">
        <v>44798</v>
      </c>
      <c r="J111">
        <v>11.9</v>
      </c>
      <c r="K111">
        <v>13.35</v>
      </c>
      <c r="L111">
        <v>9.4</v>
      </c>
      <c r="M111">
        <v>13.1</v>
      </c>
      <c r="N111">
        <v>370</v>
      </c>
      <c r="O111">
        <v>258600</v>
      </c>
    </row>
    <row r="112" spans="1:19" x14ac:dyDescent="0.2">
      <c r="A112" s="1">
        <v>44768</v>
      </c>
      <c r="B112" t="s">
        <v>19</v>
      </c>
      <c r="C112" s="1">
        <v>44764</v>
      </c>
      <c r="D112">
        <v>1028.7</v>
      </c>
      <c r="E112">
        <v>977</v>
      </c>
      <c r="F112">
        <v>980</v>
      </c>
      <c r="G112" t="s">
        <v>23</v>
      </c>
      <c r="H112" t="s">
        <v>24</v>
      </c>
      <c r="I112" s="1">
        <v>44798</v>
      </c>
      <c r="J112">
        <v>21.1</v>
      </c>
      <c r="K112">
        <v>26.5</v>
      </c>
      <c r="L112">
        <v>19.600000000000001</v>
      </c>
      <c r="M112">
        <v>21.1</v>
      </c>
      <c r="N112">
        <v>88</v>
      </c>
      <c r="O112">
        <v>38400</v>
      </c>
      <c r="P112" s="2">
        <f t="shared" ref="P112" si="216">IFERROR(J112-J113,0)</f>
        <v>-3.6499999999999986</v>
      </c>
      <c r="Q112" s="2">
        <f t="shared" ref="Q112" si="217">IF(P112=0, 0, IFERROR(M112 - M113, 0))</f>
        <v>0.45000000000000284</v>
      </c>
      <c r="R112" s="2">
        <f t="shared" ref="R112" si="218">IF(P112=0, 0, IFERROR(J112 - M113, 0))</f>
        <v>0.45000000000000284</v>
      </c>
      <c r="S112" s="2">
        <f t="shared" ref="S112" si="219">IF(P112=0, 0, IFERROR(M112 - J113, 0))</f>
        <v>-3.6499999999999986</v>
      </c>
    </row>
    <row r="113" spans="1:19" x14ac:dyDescent="0.2">
      <c r="A113" s="1">
        <v>44768</v>
      </c>
      <c r="B113" t="s">
        <v>22</v>
      </c>
      <c r="C113" s="1">
        <v>44769</v>
      </c>
      <c r="D113">
        <v>1007.65</v>
      </c>
      <c r="E113">
        <v>977</v>
      </c>
      <c r="F113">
        <v>980</v>
      </c>
      <c r="G113" t="s">
        <v>23</v>
      </c>
      <c r="H113" t="s">
        <v>24</v>
      </c>
      <c r="I113" s="1">
        <v>44798</v>
      </c>
      <c r="J113">
        <v>24.75</v>
      </c>
      <c r="K113">
        <v>28.8</v>
      </c>
      <c r="L113">
        <v>19.45</v>
      </c>
      <c r="M113">
        <v>20.65</v>
      </c>
      <c r="N113">
        <v>336</v>
      </c>
      <c r="O113">
        <v>91200</v>
      </c>
    </row>
    <row r="114" spans="1:19" x14ac:dyDescent="0.2">
      <c r="A114" s="1">
        <v>44859</v>
      </c>
      <c r="B114" t="s">
        <v>19</v>
      </c>
      <c r="C114" s="1">
        <v>44858</v>
      </c>
      <c r="D114">
        <v>1048.1500000000001</v>
      </c>
      <c r="E114">
        <v>1101</v>
      </c>
      <c r="F114">
        <v>1120</v>
      </c>
      <c r="G114" t="s">
        <v>20</v>
      </c>
      <c r="H114" t="s">
        <v>21</v>
      </c>
      <c r="I114" s="1">
        <v>44889</v>
      </c>
      <c r="J114">
        <v>14</v>
      </c>
      <c r="K114">
        <v>14</v>
      </c>
      <c r="L114">
        <v>12.6</v>
      </c>
      <c r="M114">
        <v>13.3</v>
      </c>
      <c r="N114">
        <v>9</v>
      </c>
      <c r="O114">
        <v>42000</v>
      </c>
      <c r="P114" s="2">
        <f t="shared" ref="P114" si="220">IFERROR(J114-J115,0)</f>
        <v>1.1999999999999993</v>
      </c>
      <c r="Q114" s="2">
        <f t="shared" ref="Q114" si="221">IF(P114=0, 0, IFERROR(M114 - M115, 0))</f>
        <v>-4.9999999999998934E-2</v>
      </c>
      <c r="R114" s="2">
        <f t="shared" ref="R114" si="222">IF(P114=0, 0, IFERROR(J114 - M115, 0))</f>
        <v>0.65000000000000036</v>
      </c>
      <c r="S114" s="2">
        <f t="shared" ref="S114" si="223">IF(P114=0, 0, IFERROR(M114 - J115, 0))</f>
        <v>0.5</v>
      </c>
    </row>
    <row r="115" spans="1:19" x14ac:dyDescent="0.2">
      <c r="A115" s="1">
        <v>44859</v>
      </c>
      <c r="B115" t="s">
        <v>22</v>
      </c>
      <c r="C115" s="1">
        <v>44865</v>
      </c>
      <c r="D115">
        <v>1063.4000000000001</v>
      </c>
      <c r="E115">
        <v>1101</v>
      </c>
      <c r="F115">
        <v>1120</v>
      </c>
      <c r="G115" t="s">
        <v>20</v>
      </c>
      <c r="H115" t="s">
        <v>21</v>
      </c>
      <c r="I115" s="1">
        <v>44889</v>
      </c>
      <c r="J115">
        <v>12.8</v>
      </c>
      <c r="K115">
        <v>19.100000000000001</v>
      </c>
      <c r="L115">
        <v>12</v>
      </c>
      <c r="M115">
        <v>13.35</v>
      </c>
      <c r="N115">
        <v>1597</v>
      </c>
      <c r="O115">
        <v>283200</v>
      </c>
    </row>
    <row r="116" spans="1:19" x14ac:dyDescent="0.2">
      <c r="A116" s="1">
        <v>44859</v>
      </c>
      <c r="B116" t="s">
        <v>19</v>
      </c>
      <c r="C116" s="1">
        <v>44858</v>
      </c>
      <c r="D116">
        <v>1048.1500000000001</v>
      </c>
      <c r="E116">
        <v>996</v>
      </c>
      <c r="F116">
        <v>1000</v>
      </c>
      <c r="G116" t="s">
        <v>23</v>
      </c>
      <c r="H116" t="s">
        <v>24</v>
      </c>
      <c r="I116" s="1">
        <v>44889</v>
      </c>
      <c r="J116">
        <v>22</v>
      </c>
      <c r="K116">
        <v>23</v>
      </c>
      <c r="L116">
        <v>20.5</v>
      </c>
      <c r="M116">
        <v>21.05</v>
      </c>
      <c r="N116">
        <v>26</v>
      </c>
      <c r="O116">
        <v>154800</v>
      </c>
      <c r="P116" s="2">
        <f t="shared" ref="P116" si="224">IFERROR(J116-J117,0)</f>
        <v>5</v>
      </c>
      <c r="Q116" s="2">
        <f t="shared" ref="Q116" si="225">IF(P116=0, 0, IFERROR(M116 - M117, 0))</f>
        <v>7.1000000000000014</v>
      </c>
      <c r="R116" s="2">
        <f t="shared" ref="R116" si="226">IF(P116=0, 0, IFERROR(J116 - M117, 0))</f>
        <v>8.0500000000000007</v>
      </c>
      <c r="S116" s="2">
        <f t="shared" ref="S116" si="227">IF(P116=0, 0, IFERROR(M116 - J117, 0))</f>
        <v>4.0500000000000007</v>
      </c>
    </row>
    <row r="117" spans="1:19" x14ac:dyDescent="0.2">
      <c r="A117" s="1">
        <v>44859</v>
      </c>
      <c r="B117" t="s">
        <v>22</v>
      </c>
      <c r="C117" s="1">
        <v>44865</v>
      </c>
      <c r="D117">
        <v>1063.4000000000001</v>
      </c>
      <c r="E117">
        <v>996</v>
      </c>
      <c r="F117">
        <v>1000</v>
      </c>
      <c r="G117" t="s">
        <v>23</v>
      </c>
      <c r="H117" t="s">
        <v>24</v>
      </c>
      <c r="I117" s="1">
        <v>44889</v>
      </c>
      <c r="J117">
        <v>17</v>
      </c>
      <c r="K117">
        <v>17</v>
      </c>
      <c r="L117">
        <v>12.35</v>
      </c>
      <c r="M117">
        <v>13.95</v>
      </c>
      <c r="N117">
        <v>1093</v>
      </c>
      <c r="O117">
        <v>488400</v>
      </c>
    </row>
    <row r="118" spans="1:19" x14ac:dyDescent="0.2">
      <c r="A118" s="1">
        <v>44950</v>
      </c>
      <c r="B118" t="s">
        <v>19</v>
      </c>
      <c r="C118" s="1">
        <v>44949</v>
      </c>
      <c r="D118">
        <v>1065.3</v>
      </c>
      <c r="E118">
        <v>1119</v>
      </c>
      <c r="F118">
        <v>1120</v>
      </c>
      <c r="G118" t="s">
        <v>20</v>
      </c>
      <c r="H118" t="s">
        <v>21</v>
      </c>
      <c r="I118" s="1">
        <v>44980</v>
      </c>
      <c r="J118">
        <v>11.4</v>
      </c>
      <c r="K118">
        <v>13.9</v>
      </c>
      <c r="L118">
        <v>10</v>
      </c>
      <c r="M118">
        <v>12.8</v>
      </c>
      <c r="N118">
        <v>192</v>
      </c>
      <c r="O118">
        <v>53400</v>
      </c>
      <c r="P118" s="2">
        <f t="shared" ref="P118" si="228">IFERROR(J118-J119,0)</f>
        <v>1.5500000000000007</v>
      </c>
      <c r="Q118" s="2">
        <f t="shared" ref="Q118" si="229">IF(P118=0, 0, IFERROR(M118 - M119, 0))</f>
        <v>2.4000000000000004</v>
      </c>
      <c r="R118" s="2">
        <f t="shared" ref="R118" si="230">IF(P118=0, 0, IFERROR(J118 - M119, 0))</f>
        <v>1</v>
      </c>
      <c r="S118" s="2">
        <f t="shared" ref="S118" si="231">IF(P118=0, 0, IFERROR(M118 - J119, 0))</f>
        <v>2.9500000000000011</v>
      </c>
    </row>
    <row r="119" spans="1:19" x14ac:dyDescent="0.2">
      <c r="A119" s="1">
        <v>44950</v>
      </c>
      <c r="B119" t="s">
        <v>22</v>
      </c>
      <c r="C119" s="1">
        <v>44956</v>
      </c>
      <c r="D119">
        <v>1036.0999999999999</v>
      </c>
      <c r="E119">
        <v>1119</v>
      </c>
      <c r="F119">
        <v>1120</v>
      </c>
      <c r="G119" t="s">
        <v>20</v>
      </c>
      <c r="H119" t="s">
        <v>21</v>
      </c>
      <c r="I119" s="1">
        <v>44980</v>
      </c>
      <c r="J119">
        <v>9.85</v>
      </c>
      <c r="K119">
        <v>13.4</v>
      </c>
      <c r="L119">
        <v>8.85</v>
      </c>
      <c r="M119">
        <v>10.4</v>
      </c>
      <c r="N119">
        <v>747</v>
      </c>
      <c r="O119">
        <v>189000</v>
      </c>
    </row>
    <row r="120" spans="1:19" x14ac:dyDescent="0.2">
      <c r="A120" s="1">
        <v>44950</v>
      </c>
      <c r="B120" t="s">
        <v>19</v>
      </c>
      <c r="C120" s="1">
        <v>44949</v>
      </c>
      <c r="D120">
        <v>1065.3</v>
      </c>
      <c r="E120">
        <v>1012</v>
      </c>
      <c r="F120">
        <v>1010</v>
      </c>
      <c r="G120" t="s">
        <v>23</v>
      </c>
      <c r="H120" t="s">
        <v>24</v>
      </c>
      <c r="I120" s="1">
        <v>44980</v>
      </c>
      <c r="J120" t="s">
        <v>25</v>
      </c>
      <c r="K120" t="s">
        <v>25</v>
      </c>
      <c r="L120" t="s">
        <v>25</v>
      </c>
      <c r="M120">
        <v>50.15</v>
      </c>
      <c r="N120" t="s">
        <v>25</v>
      </c>
      <c r="O120" t="s">
        <v>25</v>
      </c>
      <c r="P120" s="2">
        <f t="shared" ref="P120" si="232">IFERROR(J120-J121,0)</f>
        <v>0</v>
      </c>
      <c r="Q120" s="2">
        <f t="shared" ref="Q120" si="233">IF(P120=0, 0, IFERROR(M120 - M121, 0))</f>
        <v>0</v>
      </c>
      <c r="R120" s="2">
        <f t="shared" ref="R120" si="234">IF(P120=0, 0, IFERROR(J120 - M121, 0))</f>
        <v>0</v>
      </c>
      <c r="S120" s="2">
        <f t="shared" ref="S120" si="235">IF(P120=0, 0, IFERROR(M120 - J121, 0))</f>
        <v>0</v>
      </c>
    </row>
    <row r="121" spans="1:19" x14ac:dyDescent="0.2">
      <c r="A121" s="1">
        <v>44950</v>
      </c>
      <c r="B121" t="s">
        <v>22</v>
      </c>
      <c r="C121" s="1">
        <v>44956</v>
      </c>
      <c r="D121">
        <v>1036.0999999999999</v>
      </c>
      <c r="E121">
        <v>1012</v>
      </c>
      <c r="F121">
        <v>1010</v>
      </c>
      <c r="G121" t="s">
        <v>23</v>
      </c>
      <c r="H121" t="s">
        <v>24</v>
      </c>
      <c r="I121" s="1">
        <v>44980</v>
      </c>
      <c r="J121">
        <v>25</v>
      </c>
      <c r="K121">
        <v>25</v>
      </c>
      <c r="L121">
        <v>19.149999999999999</v>
      </c>
      <c r="M121">
        <v>22.6</v>
      </c>
      <c r="N121">
        <v>208</v>
      </c>
      <c r="O121">
        <v>45600</v>
      </c>
    </row>
    <row r="122" spans="1:19" x14ac:dyDescent="0.2">
      <c r="A122" s="1">
        <v>45055</v>
      </c>
      <c r="B122" t="s">
        <v>19</v>
      </c>
      <c r="C122" s="1">
        <v>45054</v>
      </c>
      <c r="D122">
        <v>1043.3499999999999</v>
      </c>
      <c r="E122">
        <v>1096</v>
      </c>
      <c r="F122">
        <v>1100</v>
      </c>
      <c r="G122" t="s">
        <v>20</v>
      </c>
      <c r="H122" t="s">
        <v>21</v>
      </c>
      <c r="I122" s="1">
        <v>45071</v>
      </c>
      <c r="J122">
        <v>4.7</v>
      </c>
      <c r="K122">
        <v>6.1</v>
      </c>
      <c r="L122">
        <v>4.3</v>
      </c>
      <c r="M122">
        <v>5.5</v>
      </c>
      <c r="N122">
        <v>1274</v>
      </c>
      <c r="O122">
        <v>1082400</v>
      </c>
      <c r="P122" s="2">
        <f t="shared" ref="P122" si="236">IFERROR(J122-J123,0)</f>
        <v>-2</v>
      </c>
      <c r="Q122" s="2">
        <f t="shared" ref="Q122" si="237">IF(P122=0, 0, IFERROR(M122 - M123, 0))</f>
        <v>-0.15000000000000036</v>
      </c>
      <c r="R122" s="2">
        <f t="shared" ref="R122" si="238">IF(P122=0, 0, IFERROR(J122 - M123, 0))</f>
        <v>-0.95000000000000018</v>
      </c>
      <c r="S122" s="2">
        <f t="shared" ref="S122" si="239">IF(P122=0, 0, IFERROR(M122 - J123, 0))</f>
        <v>-1.2000000000000002</v>
      </c>
    </row>
    <row r="123" spans="1:19" x14ac:dyDescent="0.2">
      <c r="A123" s="1">
        <v>45055</v>
      </c>
      <c r="B123" t="s">
        <v>22</v>
      </c>
      <c r="C123" s="1">
        <v>45056</v>
      </c>
      <c r="D123">
        <v>1046.1500000000001</v>
      </c>
      <c r="E123">
        <v>1096</v>
      </c>
      <c r="F123">
        <v>1100</v>
      </c>
      <c r="G123" t="s">
        <v>20</v>
      </c>
      <c r="H123" t="s">
        <v>21</v>
      </c>
      <c r="I123" s="1">
        <v>45071</v>
      </c>
      <c r="J123">
        <v>6.7</v>
      </c>
      <c r="K123">
        <v>7</v>
      </c>
      <c r="L123">
        <v>5</v>
      </c>
      <c r="M123">
        <v>5.65</v>
      </c>
      <c r="N123">
        <v>1163</v>
      </c>
      <c r="O123">
        <v>1239600</v>
      </c>
    </row>
    <row r="124" spans="1:19" x14ac:dyDescent="0.2">
      <c r="A124" s="1">
        <v>45055</v>
      </c>
      <c r="B124" t="s">
        <v>19</v>
      </c>
      <c r="C124" s="1">
        <v>45054</v>
      </c>
      <c r="D124">
        <v>1043.3499999999999</v>
      </c>
      <c r="E124">
        <v>991</v>
      </c>
      <c r="F124">
        <v>990</v>
      </c>
      <c r="G124" t="s">
        <v>23</v>
      </c>
      <c r="H124" t="s">
        <v>24</v>
      </c>
      <c r="I124" s="1">
        <v>45071</v>
      </c>
      <c r="J124">
        <v>5.95</v>
      </c>
      <c r="K124">
        <v>6.25</v>
      </c>
      <c r="L124">
        <v>4.2</v>
      </c>
      <c r="M124">
        <v>4.8</v>
      </c>
      <c r="N124">
        <v>237</v>
      </c>
      <c r="O124">
        <v>298800</v>
      </c>
      <c r="P124" s="2">
        <f t="shared" ref="P124" si="240">IFERROR(J124-J125,0)</f>
        <v>1.7000000000000002</v>
      </c>
      <c r="Q124" s="2">
        <f t="shared" ref="Q124" si="241">IF(P124=0, 0, IFERROR(M124 - M125, 0))</f>
        <v>0.59999999999999964</v>
      </c>
      <c r="R124" s="2">
        <f t="shared" ref="R124" si="242">IF(P124=0, 0, IFERROR(J124 - M125, 0))</f>
        <v>1.75</v>
      </c>
      <c r="S124" s="2">
        <f t="shared" ref="S124" si="243">IF(P124=0, 0, IFERROR(M124 - J125, 0))</f>
        <v>0.54999999999999982</v>
      </c>
    </row>
    <row r="125" spans="1:19" x14ac:dyDescent="0.2">
      <c r="A125" s="1">
        <v>45055</v>
      </c>
      <c r="B125" t="s">
        <v>22</v>
      </c>
      <c r="C125" s="1">
        <v>45056</v>
      </c>
      <c r="D125">
        <v>1046.1500000000001</v>
      </c>
      <c r="E125">
        <v>991</v>
      </c>
      <c r="F125">
        <v>990</v>
      </c>
      <c r="G125" t="s">
        <v>23</v>
      </c>
      <c r="H125" t="s">
        <v>24</v>
      </c>
      <c r="I125" s="1">
        <v>45071</v>
      </c>
      <c r="J125">
        <v>4.25</v>
      </c>
      <c r="K125">
        <v>5.4</v>
      </c>
      <c r="L125">
        <v>4.0999999999999996</v>
      </c>
      <c r="M125">
        <v>4.2</v>
      </c>
      <c r="N125">
        <v>158</v>
      </c>
      <c r="O125">
        <v>269400</v>
      </c>
    </row>
    <row r="126" spans="1:19" x14ac:dyDescent="0.2">
      <c r="A126" s="1">
        <v>45132</v>
      </c>
      <c r="B126" t="s">
        <v>19</v>
      </c>
      <c r="C126" s="1">
        <v>45131</v>
      </c>
      <c r="D126">
        <v>1161.8499999999999</v>
      </c>
      <c r="E126">
        <v>1220</v>
      </c>
      <c r="F126">
        <v>1220</v>
      </c>
      <c r="G126" t="s">
        <v>20</v>
      </c>
      <c r="H126" t="s">
        <v>21</v>
      </c>
      <c r="I126" s="1">
        <v>45169</v>
      </c>
      <c r="J126">
        <v>28.6</v>
      </c>
      <c r="K126">
        <v>28.6</v>
      </c>
      <c r="L126">
        <v>25</v>
      </c>
      <c r="M126">
        <v>26.35</v>
      </c>
      <c r="N126">
        <v>4</v>
      </c>
      <c r="O126">
        <v>1800</v>
      </c>
      <c r="P126" s="2">
        <f t="shared" ref="P126" si="244">IFERROR(J126-J127,0)</f>
        <v>3.6000000000000014</v>
      </c>
      <c r="Q126" s="2">
        <f t="shared" ref="Q126" si="245">IF(P126=0, 0, IFERROR(M126 - M127, 0))</f>
        <v>8.8000000000000007</v>
      </c>
      <c r="R126" s="2">
        <f t="shared" ref="R126" si="246">IF(P126=0, 0, IFERROR(J126 - M127, 0))</f>
        <v>11.05</v>
      </c>
      <c r="S126" s="2">
        <f t="shared" ref="S126" si="247">IF(P126=0, 0, IFERROR(M126 - J127, 0))</f>
        <v>1.3500000000000014</v>
      </c>
    </row>
    <row r="127" spans="1:19" x14ac:dyDescent="0.2">
      <c r="A127" s="1">
        <v>45132</v>
      </c>
      <c r="B127" t="s">
        <v>22</v>
      </c>
      <c r="C127" s="1">
        <v>45133</v>
      </c>
      <c r="D127">
        <v>1143.2</v>
      </c>
      <c r="E127">
        <v>1220</v>
      </c>
      <c r="F127">
        <v>1220</v>
      </c>
      <c r="G127" t="s">
        <v>20</v>
      </c>
      <c r="H127" t="s">
        <v>21</v>
      </c>
      <c r="I127" s="1">
        <v>45169</v>
      </c>
      <c r="J127">
        <v>25</v>
      </c>
      <c r="K127">
        <v>25.95</v>
      </c>
      <c r="L127">
        <v>15.55</v>
      </c>
      <c r="M127">
        <v>17.55</v>
      </c>
      <c r="N127">
        <v>263</v>
      </c>
      <c r="O127">
        <v>60600</v>
      </c>
    </row>
    <row r="128" spans="1:19" x14ac:dyDescent="0.2">
      <c r="A128" s="1">
        <v>45132</v>
      </c>
      <c r="B128" t="s">
        <v>19</v>
      </c>
      <c r="C128" s="1">
        <v>45131</v>
      </c>
      <c r="D128">
        <v>1161.8499999999999</v>
      </c>
      <c r="E128">
        <v>1104</v>
      </c>
      <c r="F128">
        <v>1108</v>
      </c>
      <c r="G128" t="s">
        <v>23</v>
      </c>
      <c r="H128" t="s">
        <v>24</v>
      </c>
      <c r="I128" s="1">
        <v>45169</v>
      </c>
      <c r="J128">
        <v>11.9</v>
      </c>
      <c r="K128">
        <v>17.2</v>
      </c>
      <c r="L128">
        <v>10.55</v>
      </c>
      <c r="M128">
        <v>16.55</v>
      </c>
      <c r="N128">
        <v>46</v>
      </c>
      <c r="O128">
        <v>126000</v>
      </c>
      <c r="P128" s="2">
        <f t="shared" ref="P128" si="248">IFERROR(J128-J129,0)</f>
        <v>-6.65</v>
      </c>
      <c r="Q128" s="2">
        <f t="shared" ref="Q128" si="249">IF(P128=0, 0, IFERROR(M128 - M129, 0))</f>
        <v>-8.25</v>
      </c>
      <c r="R128" s="2">
        <f t="shared" ref="R128" si="250">IF(P128=0, 0, IFERROR(J128 - M129, 0))</f>
        <v>-12.9</v>
      </c>
      <c r="S128" s="2">
        <f t="shared" ref="S128" si="251">IF(P128=0, 0, IFERROR(M128 - J129, 0))</f>
        <v>-2</v>
      </c>
    </row>
    <row r="129" spans="1:19" x14ac:dyDescent="0.2">
      <c r="A129" s="1">
        <v>45132</v>
      </c>
      <c r="B129" t="s">
        <v>22</v>
      </c>
      <c r="C129" s="1">
        <v>45133</v>
      </c>
      <c r="D129">
        <v>1143.2</v>
      </c>
      <c r="E129">
        <v>1104</v>
      </c>
      <c r="F129">
        <v>1108</v>
      </c>
      <c r="G129" t="s">
        <v>23</v>
      </c>
      <c r="H129" t="s">
        <v>24</v>
      </c>
      <c r="I129" s="1">
        <v>45169</v>
      </c>
      <c r="J129">
        <v>18.55</v>
      </c>
      <c r="K129">
        <v>25.5</v>
      </c>
      <c r="L129">
        <v>16.899999999999999</v>
      </c>
      <c r="M129">
        <v>24.8</v>
      </c>
      <c r="N129">
        <v>129</v>
      </c>
      <c r="O129">
        <v>129000</v>
      </c>
    </row>
    <row r="130" spans="1:19" x14ac:dyDescent="0.2">
      <c r="A130" s="1">
        <v>45223</v>
      </c>
      <c r="B130" t="s">
        <v>19</v>
      </c>
      <c r="C130" s="1">
        <v>45219</v>
      </c>
      <c r="D130">
        <v>1170.7</v>
      </c>
      <c r="E130">
        <v>1229</v>
      </c>
      <c r="F130">
        <v>1230</v>
      </c>
      <c r="G130" t="s">
        <v>20</v>
      </c>
      <c r="H130" t="s">
        <v>21</v>
      </c>
      <c r="I130" s="1">
        <v>45260</v>
      </c>
      <c r="J130">
        <v>15</v>
      </c>
      <c r="K130">
        <v>15</v>
      </c>
      <c r="L130">
        <v>15</v>
      </c>
      <c r="M130">
        <v>15</v>
      </c>
      <c r="N130">
        <v>1</v>
      </c>
      <c r="O130">
        <v>9600</v>
      </c>
      <c r="P130" s="2">
        <f t="shared" ref="P130" si="252">IFERROR(J130-J131,0)</f>
        <v>5</v>
      </c>
      <c r="Q130" s="2">
        <f t="shared" ref="Q130" si="253">IF(P130=0, 0, IFERROR(M130 - M131, 0))</f>
        <v>7.7</v>
      </c>
      <c r="R130" s="2">
        <f t="shared" ref="R130" si="254">IF(P130=0, 0, IFERROR(J130 - M131, 0))</f>
        <v>7.7</v>
      </c>
      <c r="S130" s="2">
        <f t="shared" ref="S130" si="255">IF(P130=0, 0, IFERROR(M130 - J131, 0))</f>
        <v>5</v>
      </c>
    </row>
    <row r="131" spans="1:19" x14ac:dyDescent="0.2">
      <c r="A131" s="1">
        <v>45223</v>
      </c>
      <c r="B131" t="s">
        <v>22</v>
      </c>
      <c r="C131" s="1">
        <v>45224</v>
      </c>
      <c r="D131">
        <v>1142.1500000000001</v>
      </c>
      <c r="E131">
        <v>1229</v>
      </c>
      <c r="F131">
        <v>1230</v>
      </c>
      <c r="G131" t="s">
        <v>20</v>
      </c>
      <c r="H131" t="s">
        <v>21</v>
      </c>
      <c r="I131" s="1">
        <v>45260</v>
      </c>
      <c r="J131">
        <v>10</v>
      </c>
      <c r="K131">
        <v>11.15</v>
      </c>
      <c r="L131">
        <v>6.5</v>
      </c>
      <c r="M131">
        <v>7.3</v>
      </c>
      <c r="N131">
        <v>71</v>
      </c>
      <c r="O131">
        <v>30000</v>
      </c>
    </row>
    <row r="132" spans="1:19" x14ac:dyDescent="0.2">
      <c r="A132" s="1">
        <v>45223</v>
      </c>
      <c r="B132" t="s">
        <v>19</v>
      </c>
      <c r="C132" s="1">
        <v>45219</v>
      </c>
      <c r="D132">
        <v>1170.7</v>
      </c>
      <c r="E132">
        <v>1112</v>
      </c>
      <c r="F132">
        <v>1110</v>
      </c>
      <c r="G132" t="s">
        <v>23</v>
      </c>
      <c r="H132" t="s">
        <v>24</v>
      </c>
      <c r="I132" s="1">
        <v>45260</v>
      </c>
      <c r="J132" t="s">
        <v>25</v>
      </c>
      <c r="K132" t="s">
        <v>25</v>
      </c>
      <c r="L132" t="s">
        <v>25</v>
      </c>
      <c r="M132">
        <v>31.9</v>
      </c>
      <c r="N132" t="s">
        <v>25</v>
      </c>
      <c r="O132" t="s">
        <v>25</v>
      </c>
      <c r="P132" s="2">
        <f t="shared" ref="P132" si="256">IFERROR(J132-J133,0)</f>
        <v>0</v>
      </c>
      <c r="Q132" s="2">
        <f t="shared" ref="Q132" si="257">IF(P132=0, 0, IFERROR(M132 - M133, 0))</f>
        <v>0</v>
      </c>
      <c r="R132" s="2">
        <f t="shared" ref="R132" si="258">IF(P132=0, 0, IFERROR(J132 - M133, 0))</f>
        <v>0</v>
      </c>
      <c r="S132" s="2">
        <f t="shared" ref="S132" si="259">IF(P132=0, 0, IFERROR(M132 - J133, 0))</f>
        <v>0</v>
      </c>
    </row>
    <row r="133" spans="1:19" x14ac:dyDescent="0.2">
      <c r="A133" s="1">
        <v>45223</v>
      </c>
      <c r="B133" t="s">
        <v>22</v>
      </c>
      <c r="C133" s="1">
        <v>45224</v>
      </c>
      <c r="D133">
        <v>1142.1500000000001</v>
      </c>
      <c r="E133">
        <v>1112</v>
      </c>
      <c r="F133">
        <v>1110</v>
      </c>
      <c r="G133" t="s">
        <v>23</v>
      </c>
      <c r="H133" t="s">
        <v>24</v>
      </c>
      <c r="I133" s="1">
        <v>45260</v>
      </c>
      <c r="J133" t="s">
        <v>25</v>
      </c>
      <c r="K133" t="s">
        <v>25</v>
      </c>
      <c r="L133" t="s">
        <v>25</v>
      </c>
      <c r="M133">
        <v>12.15</v>
      </c>
      <c r="N133" t="s">
        <v>25</v>
      </c>
      <c r="O133">
        <v>600</v>
      </c>
    </row>
    <row r="134" spans="1:19" x14ac:dyDescent="0.2">
      <c r="A134" s="1">
        <v>45314</v>
      </c>
      <c r="B134" t="s">
        <v>19</v>
      </c>
      <c r="C134" s="1">
        <v>45311</v>
      </c>
      <c r="D134">
        <v>1385.6</v>
      </c>
      <c r="E134">
        <v>1455</v>
      </c>
      <c r="F134">
        <v>1460</v>
      </c>
      <c r="G134" t="s">
        <v>20</v>
      </c>
      <c r="H134" t="s">
        <v>21</v>
      </c>
      <c r="I134" s="1">
        <v>45351</v>
      </c>
      <c r="J134">
        <v>43.3</v>
      </c>
      <c r="K134">
        <v>43.95</v>
      </c>
      <c r="L134">
        <v>42</v>
      </c>
      <c r="M134">
        <v>43.95</v>
      </c>
      <c r="N134">
        <v>6</v>
      </c>
      <c r="O134">
        <v>16200</v>
      </c>
      <c r="P134" s="2">
        <f t="shared" ref="P134" si="260">IFERROR(J134-J135,0)</f>
        <v>2.2999999999999972</v>
      </c>
      <c r="Q134" s="2">
        <f t="shared" ref="Q134" si="261">IF(P134=0, 0, IFERROR(M134 - M135, 0))</f>
        <v>-3.3499999999999943</v>
      </c>
      <c r="R134" s="2">
        <f t="shared" ref="R134" si="262">IF(P134=0, 0, IFERROR(J134 - M135, 0))</f>
        <v>-4</v>
      </c>
      <c r="S134" s="2">
        <f t="shared" ref="S134" si="263">IF(P134=0, 0, IFERROR(M134 - J135, 0))</f>
        <v>2.9500000000000028</v>
      </c>
    </row>
    <row r="135" spans="1:19" x14ac:dyDescent="0.2">
      <c r="A135" s="1">
        <v>45314</v>
      </c>
      <c r="B135" t="s">
        <v>22</v>
      </c>
      <c r="C135" s="1">
        <v>45315</v>
      </c>
      <c r="D135">
        <v>1407.95</v>
      </c>
      <c r="E135">
        <v>1455</v>
      </c>
      <c r="F135">
        <v>1460</v>
      </c>
      <c r="G135" t="s">
        <v>20</v>
      </c>
      <c r="H135" t="s">
        <v>21</v>
      </c>
      <c r="I135" s="1">
        <v>45351</v>
      </c>
      <c r="J135">
        <v>41</v>
      </c>
      <c r="K135">
        <v>50.9</v>
      </c>
      <c r="L135">
        <v>31.4</v>
      </c>
      <c r="M135">
        <v>47.3</v>
      </c>
      <c r="N135">
        <v>326</v>
      </c>
      <c r="O135">
        <v>75600</v>
      </c>
    </row>
    <row r="136" spans="1:19" x14ac:dyDescent="0.2">
      <c r="A136" s="1">
        <v>45314</v>
      </c>
      <c r="B136" t="s">
        <v>19</v>
      </c>
      <c r="C136" s="1">
        <v>45311</v>
      </c>
      <c r="D136">
        <v>1385.6</v>
      </c>
      <c r="E136">
        <v>1316</v>
      </c>
      <c r="F136">
        <v>1320</v>
      </c>
      <c r="G136" t="s">
        <v>23</v>
      </c>
      <c r="H136" t="s">
        <v>24</v>
      </c>
      <c r="I136" s="1">
        <v>45351</v>
      </c>
      <c r="J136">
        <v>25</v>
      </c>
      <c r="K136">
        <v>29.45</v>
      </c>
      <c r="L136">
        <v>25</v>
      </c>
      <c r="M136">
        <v>26</v>
      </c>
      <c r="N136">
        <v>40</v>
      </c>
      <c r="O136">
        <v>27600</v>
      </c>
      <c r="P136" s="2">
        <f t="shared" ref="P136" si="264">IFERROR(J136-J137,0)</f>
        <v>-10.799999999999997</v>
      </c>
      <c r="Q136" s="2">
        <f t="shared" ref="Q136" si="265">IF(P136=0, 0, IFERROR(M136 - M137, 0))</f>
        <v>2.1000000000000014</v>
      </c>
      <c r="R136" s="2">
        <f t="shared" ref="R136" si="266">IF(P136=0, 0, IFERROR(J136 - M137, 0))</f>
        <v>1.1000000000000014</v>
      </c>
      <c r="S136" s="2">
        <f t="shared" ref="S136" si="267">IF(P136=0, 0, IFERROR(M136 - J137, 0))</f>
        <v>-9.7999999999999972</v>
      </c>
    </row>
    <row r="137" spans="1:19" x14ac:dyDescent="0.2">
      <c r="A137" s="1">
        <v>45314</v>
      </c>
      <c r="B137" t="s">
        <v>22</v>
      </c>
      <c r="C137" s="1">
        <v>45315</v>
      </c>
      <c r="D137">
        <v>1407.95</v>
      </c>
      <c r="E137">
        <v>1316</v>
      </c>
      <c r="F137">
        <v>1320</v>
      </c>
      <c r="G137" t="s">
        <v>23</v>
      </c>
      <c r="H137" t="s">
        <v>24</v>
      </c>
      <c r="I137" s="1">
        <v>45351</v>
      </c>
      <c r="J137">
        <v>35.799999999999997</v>
      </c>
      <c r="K137">
        <v>35.85</v>
      </c>
      <c r="L137">
        <v>23</v>
      </c>
      <c r="M137">
        <v>23.9</v>
      </c>
      <c r="N137">
        <v>215</v>
      </c>
      <c r="O137">
        <v>53400</v>
      </c>
    </row>
    <row r="138" spans="1:19" x14ac:dyDescent="0.2">
      <c r="A138" s="1">
        <v>45420</v>
      </c>
      <c r="B138" t="s">
        <v>19</v>
      </c>
      <c r="C138" s="1">
        <v>45419</v>
      </c>
      <c r="D138">
        <v>1292.45</v>
      </c>
      <c r="E138">
        <v>1357</v>
      </c>
      <c r="F138">
        <v>1360</v>
      </c>
      <c r="G138" t="s">
        <v>20</v>
      </c>
      <c r="H138" t="s">
        <v>21</v>
      </c>
      <c r="I138" s="1">
        <v>45442</v>
      </c>
      <c r="J138">
        <v>8.25</v>
      </c>
      <c r="K138">
        <v>14.5</v>
      </c>
      <c r="L138">
        <v>6.55</v>
      </c>
      <c r="M138">
        <v>13.65</v>
      </c>
      <c r="N138">
        <v>1074</v>
      </c>
      <c r="O138">
        <v>972000</v>
      </c>
      <c r="P138" s="2">
        <f t="shared" ref="P138" si="268">IFERROR(J138-J139,0)</f>
        <v>-1.1500000000000004</v>
      </c>
      <c r="Q138" s="2">
        <f t="shared" ref="Q138" si="269">IF(P138=0, 0, IFERROR(M138 - M139, 0))</f>
        <v>6.6000000000000005</v>
      </c>
      <c r="R138" s="2">
        <f t="shared" ref="R138" si="270">IF(P138=0, 0, IFERROR(J138 - M139, 0))</f>
        <v>1.2000000000000002</v>
      </c>
      <c r="S138" s="2">
        <f t="shared" ref="S138" si="271">IF(P138=0, 0, IFERROR(M138 - J139, 0))</f>
        <v>4.25</v>
      </c>
    </row>
    <row r="139" spans="1:19" x14ac:dyDescent="0.2">
      <c r="A139" s="1">
        <v>45420</v>
      </c>
      <c r="B139" t="s">
        <v>22</v>
      </c>
      <c r="C139" s="1">
        <v>45421</v>
      </c>
      <c r="D139">
        <v>1269.0999999999999</v>
      </c>
      <c r="E139">
        <v>1357</v>
      </c>
      <c r="F139">
        <v>1360</v>
      </c>
      <c r="G139" t="s">
        <v>20</v>
      </c>
      <c r="H139" t="s">
        <v>21</v>
      </c>
      <c r="I139" s="1">
        <v>45442</v>
      </c>
      <c r="J139">
        <v>9.4</v>
      </c>
      <c r="K139">
        <v>10.7</v>
      </c>
      <c r="L139">
        <v>6</v>
      </c>
      <c r="M139">
        <v>7.05</v>
      </c>
      <c r="N139">
        <v>676</v>
      </c>
      <c r="O139">
        <v>952200</v>
      </c>
    </row>
    <row r="140" spans="1:19" x14ac:dyDescent="0.2">
      <c r="A140" s="1">
        <v>45420</v>
      </c>
      <c r="B140" t="s">
        <v>19</v>
      </c>
      <c r="C140" s="1">
        <v>45419</v>
      </c>
      <c r="D140">
        <v>1292.45</v>
      </c>
      <c r="E140">
        <v>1228</v>
      </c>
      <c r="F140">
        <v>1230</v>
      </c>
      <c r="G140" t="s">
        <v>23</v>
      </c>
      <c r="H140" t="s">
        <v>24</v>
      </c>
      <c r="I140" s="1">
        <v>45442</v>
      </c>
      <c r="J140">
        <v>16.399999999999999</v>
      </c>
      <c r="K140">
        <v>19.7</v>
      </c>
      <c r="L140">
        <v>10.9</v>
      </c>
      <c r="M140">
        <v>11.8</v>
      </c>
      <c r="N140">
        <v>283</v>
      </c>
      <c r="O140">
        <v>67200</v>
      </c>
      <c r="P140" s="2">
        <f t="shared" ref="P140" si="272">IFERROR(J140-J141,0)</f>
        <v>5.7999999999999989</v>
      </c>
      <c r="Q140" s="2">
        <f t="shared" ref="Q140" si="273">IF(P140=0, 0, IFERROR(M140 - M141, 0))</f>
        <v>-2.6499999999999986</v>
      </c>
      <c r="R140" s="2">
        <f t="shared" ref="R140" si="274">IF(P140=0, 0, IFERROR(J140 - M141, 0))</f>
        <v>1.9499999999999993</v>
      </c>
      <c r="S140" s="2">
        <f t="shared" ref="S140" si="275">IF(P140=0, 0, IFERROR(M140 - J141, 0))</f>
        <v>1.2000000000000011</v>
      </c>
    </row>
    <row r="141" spans="1:19" x14ac:dyDescent="0.2">
      <c r="A141" s="1">
        <v>45420</v>
      </c>
      <c r="B141" t="s">
        <v>22</v>
      </c>
      <c r="C141" s="1">
        <v>45421</v>
      </c>
      <c r="D141">
        <v>1269.0999999999999</v>
      </c>
      <c r="E141">
        <v>1228</v>
      </c>
      <c r="F141">
        <v>1230</v>
      </c>
      <c r="G141" t="s">
        <v>23</v>
      </c>
      <c r="H141" t="s">
        <v>24</v>
      </c>
      <c r="I141" s="1">
        <v>45442</v>
      </c>
      <c r="J141">
        <v>10.6</v>
      </c>
      <c r="K141">
        <v>16.2</v>
      </c>
      <c r="L141">
        <v>10.45</v>
      </c>
      <c r="M141">
        <v>14.45</v>
      </c>
      <c r="N141">
        <v>197</v>
      </c>
      <c r="O141">
        <v>73800</v>
      </c>
    </row>
    <row r="142" spans="1:19" x14ac:dyDescent="0.2">
      <c r="A142" s="1">
        <v>45496</v>
      </c>
      <c r="B142" t="s">
        <v>19</v>
      </c>
      <c r="C142" s="1">
        <v>45495</v>
      </c>
      <c r="D142">
        <v>1495.55</v>
      </c>
      <c r="E142">
        <v>1570</v>
      </c>
      <c r="F142">
        <v>1572</v>
      </c>
      <c r="G142" t="s">
        <v>20</v>
      </c>
      <c r="H142" t="s">
        <v>21</v>
      </c>
      <c r="I142" s="1">
        <v>45533</v>
      </c>
      <c r="J142">
        <v>38.049999999999997</v>
      </c>
      <c r="K142">
        <v>42.55</v>
      </c>
      <c r="L142">
        <v>33.700000000000003</v>
      </c>
      <c r="M142">
        <v>35.4</v>
      </c>
      <c r="N142">
        <v>95</v>
      </c>
      <c r="O142">
        <v>171600</v>
      </c>
      <c r="P142" s="2">
        <f t="shared" ref="P142" si="276">IFERROR(J142-J143,0)</f>
        <v>2.0999999999999943</v>
      </c>
      <c r="Q142" s="2">
        <f t="shared" ref="Q142" si="277">IF(P142=0, 0, IFERROR(M142 - M143, 0))</f>
        <v>-13.550000000000004</v>
      </c>
      <c r="R142" s="2">
        <f t="shared" ref="R142" si="278">IF(P142=0, 0, IFERROR(J142 - M143, 0))</f>
        <v>-10.900000000000006</v>
      </c>
      <c r="S142" s="2">
        <f t="shared" ref="S142" si="279">IF(P142=0, 0, IFERROR(M142 - J143, 0))</f>
        <v>-0.55000000000000426</v>
      </c>
    </row>
    <row r="143" spans="1:19" x14ac:dyDescent="0.2">
      <c r="A143" s="1">
        <v>45496</v>
      </c>
      <c r="B143" t="s">
        <v>22</v>
      </c>
      <c r="C143" s="1">
        <v>45497</v>
      </c>
      <c r="D143">
        <v>1533.3</v>
      </c>
      <c r="E143">
        <v>1570</v>
      </c>
      <c r="F143">
        <v>1572</v>
      </c>
      <c r="G143" t="s">
        <v>20</v>
      </c>
      <c r="H143" t="s">
        <v>21</v>
      </c>
      <c r="I143" s="1">
        <v>45533</v>
      </c>
      <c r="J143">
        <v>35.950000000000003</v>
      </c>
      <c r="K143">
        <v>51</v>
      </c>
      <c r="L143">
        <v>35.950000000000003</v>
      </c>
      <c r="M143">
        <v>48.95</v>
      </c>
      <c r="N143">
        <v>224</v>
      </c>
      <c r="O143">
        <v>113400</v>
      </c>
    </row>
    <row r="144" spans="1:19" x14ac:dyDescent="0.2">
      <c r="A144" s="1">
        <v>45496</v>
      </c>
      <c r="B144" t="s">
        <v>19</v>
      </c>
      <c r="C144" s="1">
        <v>45495</v>
      </c>
      <c r="D144">
        <v>1495.55</v>
      </c>
      <c r="E144">
        <v>1421</v>
      </c>
      <c r="F144">
        <v>1422</v>
      </c>
      <c r="G144" t="s">
        <v>23</v>
      </c>
      <c r="H144" t="s">
        <v>24</v>
      </c>
      <c r="I144" s="1">
        <v>45498</v>
      </c>
      <c r="J144">
        <v>5.9</v>
      </c>
      <c r="K144">
        <v>6.25</v>
      </c>
      <c r="L144">
        <v>1.55</v>
      </c>
      <c r="M144">
        <v>2.1</v>
      </c>
      <c r="N144">
        <v>379</v>
      </c>
      <c r="O144">
        <v>187200</v>
      </c>
      <c r="P144" s="2">
        <f t="shared" ref="P144" si="280">IFERROR(J144-J145,0)</f>
        <v>4.25</v>
      </c>
      <c r="Q144" s="2">
        <f t="shared" ref="Q144" si="281">IF(P144=0, 0, IFERROR(M144 - M145, 0))</f>
        <v>1.9500000000000002</v>
      </c>
      <c r="R144" s="2">
        <f t="shared" ref="R144" si="282">IF(P144=0, 0, IFERROR(J144 - M145, 0))</f>
        <v>5.75</v>
      </c>
      <c r="S144" s="2">
        <f t="shared" ref="S144" si="283">IF(P144=0, 0, IFERROR(M144 - J145, 0))</f>
        <v>0.45000000000000018</v>
      </c>
    </row>
    <row r="145" spans="1:19" x14ac:dyDescent="0.2">
      <c r="A145" s="1">
        <v>45496</v>
      </c>
      <c r="B145" t="s">
        <v>22</v>
      </c>
      <c r="C145" s="1">
        <v>45497</v>
      </c>
      <c r="D145">
        <v>1533.3</v>
      </c>
      <c r="E145">
        <v>1421</v>
      </c>
      <c r="F145">
        <v>1422</v>
      </c>
      <c r="G145" t="s">
        <v>23</v>
      </c>
      <c r="H145" t="s">
        <v>24</v>
      </c>
      <c r="I145" s="1">
        <v>45498</v>
      </c>
      <c r="J145">
        <v>1.65</v>
      </c>
      <c r="K145">
        <v>1.95</v>
      </c>
      <c r="L145">
        <v>0.1</v>
      </c>
      <c r="M145">
        <v>0.15</v>
      </c>
      <c r="N145">
        <v>301</v>
      </c>
      <c r="O145">
        <v>117600</v>
      </c>
    </row>
    <row r="146" spans="1:19" x14ac:dyDescent="0.2">
      <c r="A146" s="1">
        <v>45587</v>
      </c>
      <c r="B146" t="s">
        <v>19</v>
      </c>
      <c r="C146" s="1">
        <v>45583</v>
      </c>
      <c r="D146">
        <v>1687.9</v>
      </c>
      <c r="E146">
        <v>1772</v>
      </c>
      <c r="F146">
        <v>1780</v>
      </c>
      <c r="G146" t="s">
        <v>20</v>
      </c>
      <c r="H146" t="s">
        <v>21</v>
      </c>
      <c r="I146" s="1">
        <v>45596</v>
      </c>
      <c r="J146">
        <v>11</v>
      </c>
      <c r="K146">
        <v>14.55</v>
      </c>
      <c r="L146">
        <v>5.75</v>
      </c>
      <c r="M146">
        <v>11.25</v>
      </c>
      <c r="N146">
        <v>2558</v>
      </c>
      <c r="O146">
        <v>288000</v>
      </c>
      <c r="P146" s="2">
        <f t="shared" ref="P146" si="284">IFERROR(J146-J147,0)</f>
        <v>4.3</v>
      </c>
      <c r="Q146" s="2">
        <f t="shared" ref="Q146" si="285">IF(P146=0, 0, IFERROR(M146 - M147, 0))</f>
        <v>5.8</v>
      </c>
      <c r="R146" s="2">
        <f t="shared" ref="R146" si="286">IF(P146=0, 0, IFERROR(J146 - M147, 0))</f>
        <v>5.55</v>
      </c>
      <c r="S146" s="2">
        <f t="shared" ref="S146" si="287">IF(P146=0, 0, IFERROR(M146 - J147, 0))</f>
        <v>4.55</v>
      </c>
    </row>
    <row r="147" spans="1:19" x14ac:dyDescent="0.2">
      <c r="A147" s="1">
        <v>45587</v>
      </c>
      <c r="B147" t="s">
        <v>22</v>
      </c>
      <c r="C147" s="1">
        <v>45589</v>
      </c>
      <c r="D147">
        <v>1735.75</v>
      </c>
      <c r="E147">
        <v>1772</v>
      </c>
      <c r="F147">
        <v>1780</v>
      </c>
      <c r="G147" t="s">
        <v>20</v>
      </c>
      <c r="H147" t="s">
        <v>21</v>
      </c>
      <c r="I147" s="1">
        <v>45596</v>
      </c>
      <c r="J147">
        <v>6.7</v>
      </c>
      <c r="K147">
        <v>8</v>
      </c>
      <c r="L147">
        <v>4.9000000000000004</v>
      </c>
      <c r="M147">
        <v>5.45</v>
      </c>
      <c r="N147">
        <v>1218</v>
      </c>
      <c r="O147">
        <v>435600</v>
      </c>
    </row>
    <row r="148" spans="1:19" x14ac:dyDescent="0.2">
      <c r="A148" s="1">
        <v>45587</v>
      </c>
      <c r="B148" t="s">
        <v>19</v>
      </c>
      <c r="C148" s="1">
        <v>45583</v>
      </c>
      <c r="D148">
        <v>1687.9</v>
      </c>
      <c r="E148">
        <v>1604</v>
      </c>
      <c r="F148">
        <v>1600</v>
      </c>
      <c r="G148" t="s">
        <v>23</v>
      </c>
      <c r="H148" t="s">
        <v>24</v>
      </c>
      <c r="I148" s="1">
        <v>45596</v>
      </c>
      <c r="J148">
        <v>11.95</v>
      </c>
      <c r="K148">
        <v>21.8</v>
      </c>
      <c r="L148">
        <v>10.25</v>
      </c>
      <c r="M148">
        <v>14.9</v>
      </c>
      <c r="N148">
        <v>5401</v>
      </c>
      <c r="O148">
        <v>786000</v>
      </c>
      <c r="P148" s="2">
        <f t="shared" ref="P148" si="288">IFERROR(J148-J149,0)</f>
        <v>10.199999999999999</v>
      </c>
      <c r="Q148" s="2">
        <f t="shared" ref="Q148" si="289">IF(P148=0, 0, IFERROR(M148 - M149, 0))</f>
        <v>13.55</v>
      </c>
      <c r="R148" s="2">
        <f t="shared" ref="R148" si="290">IF(P148=0, 0, IFERROR(J148 - M149, 0))</f>
        <v>10.6</v>
      </c>
      <c r="S148" s="2">
        <f t="shared" ref="S148" si="291">IF(P148=0, 0, IFERROR(M148 - J149, 0))</f>
        <v>13.15</v>
      </c>
    </row>
    <row r="149" spans="1:19" x14ac:dyDescent="0.2">
      <c r="A149" s="1">
        <v>45587</v>
      </c>
      <c r="B149" t="s">
        <v>22</v>
      </c>
      <c r="C149" s="1">
        <v>45589</v>
      </c>
      <c r="D149">
        <v>1735.75</v>
      </c>
      <c r="E149">
        <v>1604</v>
      </c>
      <c r="F149">
        <v>1600</v>
      </c>
      <c r="G149" t="s">
        <v>23</v>
      </c>
      <c r="H149" t="s">
        <v>24</v>
      </c>
      <c r="I149" s="1">
        <v>45596</v>
      </c>
      <c r="J149">
        <v>1.75</v>
      </c>
      <c r="K149">
        <v>2</v>
      </c>
      <c r="L149">
        <v>1.3</v>
      </c>
      <c r="M149">
        <v>1.35</v>
      </c>
      <c r="N149">
        <v>522</v>
      </c>
      <c r="O149">
        <v>574200</v>
      </c>
    </row>
    <row r="150" spans="1:19" x14ac:dyDescent="0.2">
      <c r="A150" s="1">
        <v>45678</v>
      </c>
      <c r="B150" t="s">
        <v>19</v>
      </c>
      <c r="C150" s="1">
        <v>45677</v>
      </c>
      <c r="D150">
        <v>1674.6</v>
      </c>
      <c r="E150">
        <v>1758</v>
      </c>
      <c r="F150">
        <v>1760</v>
      </c>
      <c r="G150" t="s">
        <v>20</v>
      </c>
      <c r="H150" t="s">
        <v>21</v>
      </c>
      <c r="I150" s="1">
        <v>45687</v>
      </c>
      <c r="J150">
        <v>11</v>
      </c>
      <c r="K150">
        <v>12.1</v>
      </c>
      <c r="L150">
        <v>1.35</v>
      </c>
      <c r="M150">
        <v>3.8</v>
      </c>
      <c r="N150">
        <v>4430</v>
      </c>
      <c r="O150">
        <v>1783800</v>
      </c>
      <c r="P150" s="2">
        <f t="shared" ref="P150" si="292">IFERROR(J150-J151,0)</f>
        <v>9.0500000000000007</v>
      </c>
      <c r="Q150" s="2">
        <f t="shared" ref="Q150" si="293">IF(P150=0, 0, IFERROR(M150 - M151, 0))</f>
        <v>1.4</v>
      </c>
      <c r="R150" s="2">
        <f t="shared" ref="R150" si="294">IF(P150=0, 0, IFERROR(J150 - M151, 0))</f>
        <v>8.6</v>
      </c>
      <c r="S150" s="2">
        <f t="shared" ref="S150" si="295">IF(P150=0, 0, IFERROR(M150 - J151, 0))</f>
        <v>1.8499999999999999</v>
      </c>
    </row>
    <row r="151" spans="1:19" x14ac:dyDescent="0.2">
      <c r="A151" s="1">
        <v>45678</v>
      </c>
      <c r="B151" t="s">
        <v>22</v>
      </c>
      <c r="C151" s="1">
        <v>45679</v>
      </c>
      <c r="D151">
        <v>1683.95</v>
      </c>
      <c r="E151">
        <v>1758</v>
      </c>
      <c r="F151">
        <v>1760</v>
      </c>
      <c r="G151" t="s">
        <v>20</v>
      </c>
      <c r="H151" t="s">
        <v>21</v>
      </c>
      <c r="I151" s="1">
        <v>45687</v>
      </c>
      <c r="J151">
        <v>1.95</v>
      </c>
      <c r="K151">
        <v>3.3</v>
      </c>
      <c r="L151">
        <v>1.5</v>
      </c>
      <c r="M151">
        <v>2.4</v>
      </c>
      <c r="N151">
        <v>1305</v>
      </c>
      <c r="O151">
        <v>1750200</v>
      </c>
    </row>
    <row r="152" spans="1:19" x14ac:dyDescent="0.2">
      <c r="A152" s="1">
        <v>45678</v>
      </c>
      <c r="B152" t="s">
        <v>19</v>
      </c>
      <c r="C152" s="1">
        <v>45677</v>
      </c>
      <c r="D152">
        <v>1674.6</v>
      </c>
      <c r="E152">
        <v>1591</v>
      </c>
      <c r="F152">
        <v>1600</v>
      </c>
      <c r="G152" t="s">
        <v>23</v>
      </c>
      <c r="H152" t="s">
        <v>24</v>
      </c>
      <c r="I152" s="1">
        <v>45687</v>
      </c>
      <c r="J152">
        <v>21</v>
      </c>
      <c r="K152">
        <v>21.9</v>
      </c>
      <c r="L152">
        <v>7</v>
      </c>
      <c r="M152">
        <v>8.1999999999999993</v>
      </c>
      <c r="N152">
        <v>5083</v>
      </c>
      <c r="O152">
        <v>568200</v>
      </c>
      <c r="P152" s="2">
        <f t="shared" ref="P152" si="296">IFERROR(J152-J153,0)</f>
        <v>8.1999999999999993</v>
      </c>
      <c r="Q152" s="2">
        <f t="shared" ref="Q152" si="297">IF(P152=0, 0, IFERROR(M152 - M153, 0))</f>
        <v>3.2499999999999991</v>
      </c>
      <c r="R152" s="2">
        <f t="shared" ref="R152" si="298">IF(P152=0, 0, IFERROR(J152 - M153, 0))</f>
        <v>16.05</v>
      </c>
      <c r="S152" s="2">
        <f t="shared" ref="S152" si="299">IF(P152=0, 0, IFERROR(M152 - J153, 0))</f>
        <v>-4.6000000000000014</v>
      </c>
    </row>
    <row r="153" spans="1:19" x14ac:dyDescent="0.2">
      <c r="A153" s="1">
        <v>45678</v>
      </c>
      <c r="B153" t="s">
        <v>22</v>
      </c>
      <c r="C153" s="1">
        <v>45679</v>
      </c>
      <c r="D153">
        <v>1683.95</v>
      </c>
      <c r="E153">
        <v>1591</v>
      </c>
      <c r="F153">
        <v>1600</v>
      </c>
      <c r="G153" t="s">
        <v>23</v>
      </c>
      <c r="H153" t="s">
        <v>24</v>
      </c>
      <c r="I153" s="1">
        <v>45687</v>
      </c>
      <c r="J153">
        <v>12.8</v>
      </c>
      <c r="K153">
        <v>15.4</v>
      </c>
      <c r="L153">
        <v>4.7</v>
      </c>
      <c r="M153">
        <v>4.95</v>
      </c>
      <c r="N153">
        <v>1730</v>
      </c>
      <c r="O153">
        <v>502200</v>
      </c>
    </row>
    <row r="154" spans="1:19" x14ac:dyDescent="0.2">
      <c r="O154" t="s">
        <v>26</v>
      </c>
      <c r="P154">
        <f>SUM(P2:P153)</f>
        <v>145.94999999999999</v>
      </c>
      <c r="Q154">
        <f>SUM(Q2:Q153)</f>
        <v>79.400000000000006</v>
      </c>
      <c r="R154">
        <f>SUM(R2:R153)</f>
        <v>139.39999999999998</v>
      </c>
      <c r="S154">
        <f>SUM(S2:S153)</f>
        <v>85.950000000000017</v>
      </c>
    </row>
    <row r="155" spans="1:19" x14ac:dyDescent="0.2">
      <c r="P155">
        <f>P154*600</f>
        <v>87570</v>
      </c>
      <c r="Q155">
        <f t="shared" ref="Q155:S155" si="300">Q154*600</f>
        <v>47640</v>
      </c>
      <c r="R155">
        <f t="shared" si="300"/>
        <v>83639.999999999985</v>
      </c>
      <c r="S155">
        <f t="shared" si="300"/>
        <v>51570.000000000007</v>
      </c>
    </row>
  </sheetData>
  <autoFilter ref="A1:S155" xr:uid="{D2057810-9ADC-FA4E-80FF-00C4F2453114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5571-2229-4943-8136-69FE920C1414}">
  <dimension ref="A1:S159"/>
  <sheetViews>
    <sheetView workbookViewId="0">
      <selection activeCell="Q1" sqref="Q1:T1048576"/>
    </sheetView>
  </sheetViews>
  <sheetFormatPr baseColWidth="10" defaultColWidth="8.83203125" defaultRowHeight="15" x14ac:dyDescent="0.2"/>
  <cols>
    <col min="1" max="1" width="12.5" style="2" bestFit="1" customWidth="1"/>
    <col min="2" max="2" width="10.6640625" style="2" customWidth="1"/>
    <col min="3" max="3" width="11.5" style="2" customWidth="1"/>
    <col min="4" max="4" width="10.83203125" style="2" customWidth="1"/>
    <col min="5" max="5" width="11.33203125" style="2" customWidth="1"/>
    <col min="6" max="6" width="11.5" style="2" customWidth="1"/>
    <col min="7" max="7" width="8.33203125" style="2" customWidth="1"/>
    <col min="8" max="8" width="10.83203125" style="2" customWidth="1"/>
    <col min="9" max="9" width="10.1640625" style="2" customWidth="1"/>
    <col min="10" max="14" width="6.83203125" style="2" customWidth="1"/>
    <col min="15" max="15" width="12.33203125" style="2" customWidth="1"/>
    <col min="16" max="16" width="8.83203125" style="2" customWidth="1"/>
    <col min="17" max="17" width="8.83203125" style="2"/>
    <col min="18" max="19" width="8.83203125" style="2" customWidth="1"/>
    <col min="20" max="20" width="6.83203125" style="2" bestFit="1" customWidth="1"/>
    <col min="21" max="21" width="8.6640625" style="2" bestFit="1" customWidth="1"/>
    <col min="22" max="16384" width="8.83203125" style="2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3">
        <v>45673</v>
      </c>
      <c r="B2" s="2" t="s">
        <v>19</v>
      </c>
      <c r="C2" s="3">
        <v>45672</v>
      </c>
      <c r="D2" s="2">
        <v>1252.2</v>
      </c>
      <c r="E2" s="2">
        <v>1315</v>
      </c>
      <c r="F2" s="2">
        <v>1320</v>
      </c>
      <c r="G2" s="2" t="s">
        <v>20</v>
      </c>
      <c r="H2" s="2" t="s">
        <v>21</v>
      </c>
      <c r="I2" s="3">
        <v>45687</v>
      </c>
      <c r="J2" s="2">
        <v>4.45</v>
      </c>
      <c r="K2" s="2">
        <v>5.75</v>
      </c>
      <c r="L2" s="2">
        <v>4.1500000000000004</v>
      </c>
      <c r="M2" s="2">
        <v>5.15</v>
      </c>
      <c r="N2" s="2">
        <v>4021</v>
      </c>
      <c r="O2" s="2">
        <v>2213500</v>
      </c>
      <c r="P2" s="2">
        <f>IFERROR(J2-J3,0)</f>
        <v>-20.150000000000002</v>
      </c>
      <c r="Q2" s="2">
        <f>IF(P2=0, 0, IFERROR(M2 - M3, 0))</f>
        <v>-6.9</v>
      </c>
      <c r="R2" s="2">
        <f>IF(P2=0, 0, IFERROR(J2 - M3, 0))</f>
        <v>-7.6000000000000005</v>
      </c>
      <c r="S2" s="2">
        <f>IF(P2=0, 0, IFERROR(M2 - J3, 0))</f>
        <v>-19.450000000000003</v>
      </c>
    </row>
    <row r="3" spans="1:19" x14ac:dyDescent="0.2">
      <c r="A3" s="3">
        <v>45673</v>
      </c>
      <c r="B3" s="2" t="s">
        <v>22</v>
      </c>
      <c r="C3" s="3">
        <v>45674</v>
      </c>
      <c r="D3" s="2">
        <v>1302.3499999999999</v>
      </c>
      <c r="E3" s="2">
        <v>1315</v>
      </c>
      <c r="F3" s="2">
        <v>1320</v>
      </c>
      <c r="G3" s="2" t="s">
        <v>20</v>
      </c>
      <c r="H3" s="2" t="s">
        <v>21</v>
      </c>
      <c r="I3" s="3">
        <v>45687</v>
      </c>
      <c r="J3" s="2">
        <v>24.6</v>
      </c>
      <c r="K3" s="2">
        <v>28</v>
      </c>
      <c r="L3" s="2">
        <v>8.5500000000000007</v>
      </c>
      <c r="M3" s="2">
        <v>12.05</v>
      </c>
      <c r="N3" s="2">
        <v>65881</v>
      </c>
      <c r="O3" s="2">
        <v>4101500</v>
      </c>
    </row>
    <row r="4" spans="1:19" x14ac:dyDescent="0.2">
      <c r="A4" s="3">
        <v>45673</v>
      </c>
      <c r="B4" s="2" t="s">
        <v>19</v>
      </c>
      <c r="C4" s="3">
        <v>45672</v>
      </c>
      <c r="D4" s="2">
        <v>1252.2</v>
      </c>
      <c r="E4" s="2">
        <v>1190</v>
      </c>
      <c r="F4" s="2">
        <v>1190</v>
      </c>
      <c r="G4" s="2" t="s">
        <v>23</v>
      </c>
      <c r="H4" s="2" t="s">
        <v>24</v>
      </c>
      <c r="I4" s="3">
        <v>45687</v>
      </c>
      <c r="J4" s="2">
        <v>7.8</v>
      </c>
      <c r="K4" s="2">
        <v>7.9</v>
      </c>
      <c r="L4" s="2">
        <v>5.65</v>
      </c>
      <c r="M4" s="2">
        <v>6.05</v>
      </c>
      <c r="N4" s="2">
        <v>2206</v>
      </c>
      <c r="O4" s="2">
        <v>538000</v>
      </c>
      <c r="P4" s="2">
        <f t="shared" ref="P4" si="0">IFERROR(J4-J5,0)</f>
        <v>5.3</v>
      </c>
      <c r="Q4" s="2">
        <f t="shared" ref="Q4" si="1">IF(P4=0, 0, IFERROR(M4 - M5, 0))</f>
        <v>4.9000000000000004</v>
      </c>
      <c r="R4" s="2">
        <f t="shared" ref="R4" si="2">IF(P4=0, 0, IFERROR(J4 - M5, 0))</f>
        <v>6.65</v>
      </c>
      <c r="S4" s="2">
        <f t="shared" ref="S4" si="3">IF(P4=0, 0, IFERROR(M4 - J5, 0))</f>
        <v>3.55</v>
      </c>
    </row>
    <row r="5" spans="1:19" x14ac:dyDescent="0.2">
      <c r="A5" s="3">
        <v>45673</v>
      </c>
      <c r="B5" s="2" t="s">
        <v>22</v>
      </c>
      <c r="C5" s="3">
        <v>45674</v>
      </c>
      <c r="D5" s="2">
        <v>1302.3499999999999</v>
      </c>
      <c r="E5" s="2">
        <v>1190</v>
      </c>
      <c r="F5" s="2">
        <v>1190</v>
      </c>
      <c r="G5" s="2" t="s">
        <v>23</v>
      </c>
      <c r="H5" s="2" t="s">
        <v>24</v>
      </c>
      <c r="I5" s="3">
        <v>45687</v>
      </c>
      <c r="J5" s="2">
        <v>2.5</v>
      </c>
      <c r="K5" s="2">
        <v>5.8</v>
      </c>
      <c r="L5" s="2">
        <v>1</v>
      </c>
      <c r="M5" s="2">
        <v>1.1499999999999999</v>
      </c>
      <c r="N5" s="2">
        <v>3327</v>
      </c>
      <c r="O5" s="2">
        <v>650000</v>
      </c>
    </row>
    <row r="6" spans="1:19" x14ac:dyDescent="0.2">
      <c r="A6" s="3">
        <v>45579</v>
      </c>
      <c r="B6" s="2" t="s">
        <v>19</v>
      </c>
      <c r="C6" s="3">
        <v>45573</v>
      </c>
      <c r="D6" s="2">
        <v>2794.7</v>
      </c>
      <c r="E6" s="2">
        <v>2934</v>
      </c>
      <c r="F6" s="2">
        <v>2940</v>
      </c>
      <c r="G6" s="2" t="s">
        <v>20</v>
      </c>
      <c r="H6" s="2" t="s">
        <v>21</v>
      </c>
      <c r="I6" s="3">
        <v>45596</v>
      </c>
      <c r="J6" s="2">
        <v>12.4</v>
      </c>
      <c r="K6" s="2">
        <v>17.95</v>
      </c>
      <c r="L6" s="2">
        <v>11.35</v>
      </c>
      <c r="M6" s="2">
        <v>16.75</v>
      </c>
      <c r="N6" s="2">
        <v>6157</v>
      </c>
      <c r="O6" s="2">
        <v>1296250</v>
      </c>
      <c r="P6" s="2">
        <f t="shared" ref="P6" si="4">IFERROR(J6-J7,0)</f>
        <v>8.6999999999999993</v>
      </c>
      <c r="Q6" s="2">
        <f t="shared" ref="Q6" si="5">IF(P6=0, 0, IFERROR(M6 - M7, 0))</f>
        <v>13.3</v>
      </c>
      <c r="R6" s="2">
        <f t="shared" ref="R6" si="6">IF(P6=0, 0, IFERROR(J6 - M7, 0))</f>
        <v>8.9499999999999993</v>
      </c>
      <c r="S6" s="2">
        <f t="shared" ref="S6" si="7">IF(P6=0, 0, IFERROR(M6 - J7, 0))</f>
        <v>13.05</v>
      </c>
    </row>
    <row r="7" spans="1:19" x14ac:dyDescent="0.2">
      <c r="A7" s="3">
        <v>45579</v>
      </c>
      <c r="B7" s="2" t="s">
        <v>22</v>
      </c>
      <c r="C7" s="3">
        <v>45583</v>
      </c>
      <c r="D7" s="2">
        <v>2718.6</v>
      </c>
      <c r="E7" s="2">
        <v>2934</v>
      </c>
      <c r="F7" s="2">
        <v>2940</v>
      </c>
      <c r="G7" s="2" t="s">
        <v>20</v>
      </c>
      <c r="H7" s="2" t="s">
        <v>21</v>
      </c>
      <c r="I7" s="3">
        <v>45596</v>
      </c>
      <c r="J7" s="2">
        <v>3.7</v>
      </c>
      <c r="K7" s="2">
        <v>4.2</v>
      </c>
      <c r="L7" s="2">
        <v>2.95</v>
      </c>
      <c r="M7" s="2">
        <v>3.45</v>
      </c>
      <c r="N7" s="2">
        <v>4687</v>
      </c>
      <c r="O7" s="2">
        <v>1544000</v>
      </c>
    </row>
    <row r="8" spans="1:19" x14ac:dyDescent="0.2">
      <c r="A8" s="3">
        <v>45579</v>
      </c>
      <c r="B8" s="2" t="s">
        <v>19</v>
      </c>
      <c r="C8" s="3">
        <v>45573</v>
      </c>
      <c r="D8" s="2">
        <v>2794.7</v>
      </c>
      <c r="E8" s="2">
        <v>2655</v>
      </c>
      <c r="F8" s="2">
        <v>2660</v>
      </c>
      <c r="G8" s="2" t="s">
        <v>23</v>
      </c>
      <c r="H8" s="2" t="s">
        <v>24</v>
      </c>
      <c r="I8" s="3">
        <v>45596</v>
      </c>
      <c r="J8" s="2">
        <v>29.15</v>
      </c>
      <c r="K8" s="2">
        <v>35.299999999999997</v>
      </c>
      <c r="L8" s="2">
        <v>16.899999999999999</v>
      </c>
      <c r="M8" s="2">
        <v>18</v>
      </c>
      <c r="N8" s="2">
        <v>3665</v>
      </c>
      <c r="O8" s="2">
        <v>311750</v>
      </c>
      <c r="P8" s="2">
        <f t="shared" ref="P8" si="8">IFERROR(J8-J9,0)</f>
        <v>11.649999999999999</v>
      </c>
      <c r="Q8" s="2">
        <f t="shared" ref="Q8" si="9">IF(P8=0, 0, IFERROR(M8 - M9, 0))</f>
        <v>6</v>
      </c>
      <c r="R8" s="2">
        <f t="shared" ref="R8" si="10">IF(P8=0, 0, IFERROR(J8 - M9, 0))</f>
        <v>17.149999999999999</v>
      </c>
      <c r="S8" s="2">
        <f t="shared" ref="S8" si="11">IF(P8=0, 0, IFERROR(M8 - J9, 0))</f>
        <v>0.5</v>
      </c>
    </row>
    <row r="9" spans="1:19" x14ac:dyDescent="0.2">
      <c r="A9" s="3">
        <v>45579</v>
      </c>
      <c r="B9" s="2" t="s">
        <v>22</v>
      </c>
      <c r="C9" s="3">
        <v>45583</v>
      </c>
      <c r="D9" s="2">
        <v>2718.6</v>
      </c>
      <c r="E9" s="2">
        <v>2655</v>
      </c>
      <c r="F9" s="2">
        <v>2660</v>
      </c>
      <c r="G9" s="2" t="s">
        <v>23</v>
      </c>
      <c r="H9" s="2" t="s">
        <v>24</v>
      </c>
      <c r="I9" s="3">
        <v>45596</v>
      </c>
      <c r="J9" s="2">
        <v>17.5</v>
      </c>
      <c r="K9" s="2">
        <v>26</v>
      </c>
      <c r="L9" s="2">
        <v>9.35</v>
      </c>
      <c r="M9" s="2">
        <v>12</v>
      </c>
      <c r="N9" s="2">
        <v>12413</v>
      </c>
      <c r="O9" s="2">
        <v>1030250</v>
      </c>
    </row>
    <row r="10" spans="1:19" x14ac:dyDescent="0.2">
      <c r="A10" s="3">
        <v>45492</v>
      </c>
      <c r="B10" s="2" t="s">
        <v>19</v>
      </c>
      <c r="C10" s="3">
        <v>45491</v>
      </c>
      <c r="D10" s="2">
        <v>3173.35</v>
      </c>
      <c r="E10" s="2">
        <v>3332</v>
      </c>
      <c r="F10" s="2">
        <v>3340</v>
      </c>
      <c r="G10" s="2" t="s">
        <v>20</v>
      </c>
      <c r="H10" s="2" t="s">
        <v>21</v>
      </c>
      <c r="I10" s="3">
        <v>45533</v>
      </c>
      <c r="J10" s="2">
        <v>44.9</v>
      </c>
      <c r="K10" s="2">
        <v>48</v>
      </c>
      <c r="L10" s="2">
        <v>40</v>
      </c>
      <c r="M10" s="2">
        <v>46.6</v>
      </c>
      <c r="N10" s="2">
        <v>16</v>
      </c>
      <c r="O10" s="2">
        <v>2750</v>
      </c>
      <c r="P10" s="2">
        <f t="shared" ref="P10" si="12">IFERROR(J10-J11,0)</f>
        <v>30.099999999999998</v>
      </c>
      <c r="Q10" s="2">
        <f t="shared" ref="Q10" si="13">IF(P10=0, 0, IFERROR(M10 - M11, 0))</f>
        <v>33.650000000000006</v>
      </c>
      <c r="R10" s="2">
        <f t="shared" ref="R10" si="14">IF(P10=0, 0, IFERROR(J10 - M11, 0))</f>
        <v>31.95</v>
      </c>
      <c r="S10" s="2">
        <f t="shared" ref="S10" si="15">IF(P10=0, 0, IFERROR(M10 - J11, 0))</f>
        <v>31.8</v>
      </c>
    </row>
    <row r="11" spans="1:19" x14ac:dyDescent="0.2">
      <c r="A11" s="3">
        <v>45492</v>
      </c>
      <c r="B11" s="2" t="s">
        <v>22</v>
      </c>
      <c r="C11" s="3">
        <v>45495</v>
      </c>
      <c r="D11" s="2">
        <v>3001.35</v>
      </c>
      <c r="E11" s="2">
        <v>3332</v>
      </c>
      <c r="F11" s="2">
        <v>3340</v>
      </c>
      <c r="G11" s="2" t="s">
        <v>20</v>
      </c>
      <c r="H11" s="2" t="s">
        <v>21</v>
      </c>
      <c r="I11" s="3">
        <v>45533</v>
      </c>
      <c r="J11" s="2">
        <v>14.8</v>
      </c>
      <c r="K11" s="2">
        <v>16.149999999999999</v>
      </c>
      <c r="L11" s="2">
        <v>12.1</v>
      </c>
      <c r="M11" s="2">
        <v>12.95</v>
      </c>
      <c r="N11" s="2">
        <v>244</v>
      </c>
      <c r="O11" s="2">
        <v>40750</v>
      </c>
    </row>
    <row r="12" spans="1:19" x14ac:dyDescent="0.2">
      <c r="A12" s="3">
        <v>45492</v>
      </c>
      <c r="B12" s="2" t="s">
        <v>19</v>
      </c>
      <c r="C12" s="3">
        <v>45491</v>
      </c>
      <c r="D12" s="2">
        <v>3173.35</v>
      </c>
      <c r="E12" s="2">
        <v>3015</v>
      </c>
      <c r="F12" s="2">
        <v>3020</v>
      </c>
      <c r="G12" s="2" t="s">
        <v>23</v>
      </c>
      <c r="H12" s="2" t="s">
        <v>24</v>
      </c>
      <c r="I12" s="3">
        <v>45533</v>
      </c>
      <c r="K12" s="2" t="s">
        <v>25</v>
      </c>
      <c r="L12" s="2" t="s">
        <v>25</v>
      </c>
      <c r="M12" s="2">
        <v>101.85</v>
      </c>
      <c r="N12" s="2" t="s">
        <v>25</v>
      </c>
      <c r="O12" s="2" t="s">
        <v>25</v>
      </c>
      <c r="P12" s="2">
        <f t="shared" ref="P12" si="16">IFERROR(J12-J13,0)</f>
        <v>-100.35</v>
      </c>
      <c r="Q12" s="2">
        <f t="shared" ref="Q12" si="17">IF(P12=0, 0, IFERROR(M12 - M13, 0))</f>
        <v>14.649999999999991</v>
      </c>
      <c r="R12" s="2">
        <f t="shared" ref="R12" si="18">IF(P12=0, 0, IFERROR(J12 - M13, 0))</f>
        <v>-87.2</v>
      </c>
      <c r="S12" s="2">
        <f t="shared" ref="S12" si="19">IF(P12=0, 0, IFERROR(M12 - J13, 0))</f>
        <v>1.5</v>
      </c>
    </row>
    <row r="13" spans="1:19" x14ac:dyDescent="0.2">
      <c r="A13" s="3">
        <v>45492</v>
      </c>
      <c r="B13" s="2" t="s">
        <v>22</v>
      </c>
      <c r="C13" s="3">
        <v>45495</v>
      </c>
      <c r="D13" s="2">
        <v>3001.35</v>
      </c>
      <c r="E13" s="2">
        <v>3015</v>
      </c>
      <c r="F13" s="2">
        <v>3020</v>
      </c>
      <c r="G13" s="2" t="s">
        <v>23</v>
      </c>
      <c r="H13" s="2" t="s">
        <v>24</v>
      </c>
      <c r="I13" s="3">
        <v>45533</v>
      </c>
      <c r="J13" s="2">
        <v>100.35</v>
      </c>
      <c r="K13" s="2">
        <v>100.35</v>
      </c>
      <c r="L13" s="2">
        <v>63</v>
      </c>
      <c r="M13" s="2">
        <v>87.2</v>
      </c>
      <c r="N13" s="2">
        <v>899</v>
      </c>
      <c r="O13" s="2">
        <v>98500</v>
      </c>
    </row>
    <row r="14" spans="1:19" x14ac:dyDescent="0.2">
      <c r="A14" s="3">
        <v>45404</v>
      </c>
      <c r="B14" s="2" t="s">
        <v>19</v>
      </c>
      <c r="C14" s="3">
        <v>45401</v>
      </c>
      <c r="D14" s="2">
        <v>2940.25</v>
      </c>
      <c r="E14" s="2">
        <v>3087</v>
      </c>
      <c r="F14" s="2">
        <v>3100</v>
      </c>
      <c r="G14" s="2" t="s">
        <v>20</v>
      </c>
      <c r="H14" s="2" t="s">
        <v>21</v>
      </c>
      <c r="I14" s="3">
        <v>45442</v>
      </c>
      <c r="J14" s="2">
        <v>36.700000000000003</v>
      </c>
      <c r="K14" s="2">
        <v>38</v>
      </c>
      <c r="L14" s="2">
        <v>27.7</v>
      </c>
      <c r="M14" s="2">
        <v>37.200000000000003</v>
      </c>
      <c r="N14" s="2">
        <v>2104</v>
      </c>
      <c r="O14" s="2">
        <v>256000</v>
      </c>
      <c r="P14" s="2">
        <f t="shared" ref="P14" si="20">IFERROR(J14-J15,0)</f>
        <v>-2.1999999999999957</v>
      </c>
      <c r="Q14" s="2">
        <f t="shared" ref="Q14" si="21">IF(P14=0, 0, IFERROR(M14 - M15, 0))</f>
        <v>13.450000000000003</v>
      </c>
      <c r="R14" s="2">
        <f t="shared" ref="R14" si="22">IF(P14=0, 0, IFERROR(J14 - M15, 0))</f>
        <v>12.950000000000003</v>
      </c>
      <c r="S14" s="2">
        <f t="shared" ref="S14" si="23">IF(P14=0, 0, IFERROR(M14 - J15, 0))</f>
        <v>-1.6999999999999957</v>
      </c>
    </row>
    <row r="15" spans="1:19" x14ac:dyDescent="0.2">
      <c r="A15" s="3">
        <v>45404</v>
      </c>
      <c r="B15" s="2" t="s">
        <v>22</v>
      </c>
      <c r="C15" s="3">
        <v>45405</v>
      </c>
      <c r="D15" s="2">
        <v>2918.65</v>
      </c>
      <c r="E15" s="2">
        <v>3087</v>
      </c>
      <c r="F15" s="2">
        <v>3100</v>
      </c>
      <c r="G15" s="2" t="s">
        <v>20</v>
      </c>
      <c r="H15" s="2" t="s">
        <v>21</v>
      </c>
      <c r="I15" s="3">
        <v>45442</v>
      </c>
      <c r="J15" s="2">
        <v>38.9</v>
      </c>
      <c r="K15" s="2">
        <v>43.5</v>
      </c>
      <c r="L15" s="2">
        <v>22.95</v>
      </c>
      <c r="M15" s="2">
        <v>23.75</v>
      </c>
      <c r="N15" s="2">
        <v>9951</v>
      </c>
      <c r="O15" s="2">
        <v>1081500</v>
      </c>
    </row>
    <row r="16" spans="1:19" x14ac:dyDescent="0.2">
      <c r="A16" s="3">
        <v>45404</v>
      </c>
      <c r="B16" s="2" t="s">
        <v>19</v>
      </c>
      <c r="C16" s="3">
        <v>45401</v>
      </c>
      <c r="D16" s="2">
        <v>2940.25</v>
      </c>
      <c r="E16" s="2">
        <v>2793</v>
      </c>
      <c r="F16" s="2">
        <v>2800</v>
      </c>
      <c r="G16" s="2" t="s">
        <v>23</v>
      </c>
      <c r="H16" s="2" t="s">
        <v>24</v>
      </c>
      <c r="I16" s="3">
        <v>45442</v>
      </c>
      <c r="J16" s="2">
        <v>35.049999999999997</v>
      </c>
      <c r="K16" s="2">
        <v>45</v>
      </c>
      <c r="L16" s="2">
        <v>26.75</v>
      </c>
      <c r="M16" s="2">
        <v>28.15</v>
      </c>
      <c r="N16" s="2">
        <v>2886</v>
      </c>
      <c r="O16" s="2">
        <v>469000</v>
      </c>
      <c r="P16" s="2">
        <f t="shared" ref="P16" si="24">IFERROR(J16-J17,0)</f>
        <v>16.049999999999997</v>
      </c>
      <c r="Q16" s="2">
        <f t="shared" ref="Q16" si="25">IF(P16=0, 0, IFERROR(M16 - M17, 0))</f>
        <v>3.6999999999999993</v>
      </c>
      <c r="R16" s="2">
        <f t="shared" ref="R16" si="26">IF(P16=0, 0, IFERROR(J16 - M17, 0))</f>
        <v>10.599999999999998</v>
      </c>
      <c r="S16" s="2">
        <f t="shared" ref="S16" si="27">IF(P16=0, 0, IFERROR(M16 - J17, 0))</f>
        <v>9.1499999999999986</v>
      </c>
    </row>
    <row r="17" spans="1:19" x14ac:dyDescent="0.2">
      <c r="A17" s="3">
        <v>45404</v>
      </c>
      <c r="B17" s="2" t="s">
        <v>22</v>
      </c>
      <c r="C17" s="3">
        <v>45405</v>
      </c>
      <c r="D17" s="2">
        <v>2918.65</v>
      </c>
      <c r="E17" s="2">
        <v>2793</v>
      </c>
      <c r="F17" s="2">
        <v>2800</v>
      </c>
      <c r="G17" s="2" t="s">
        <v>23</v>
      </c>
      <c r="H17" s="2" t="s">
        <v>24</v>
      </c>
      <c r="I17" s="3">
        <v>45442</v>
      </c>
      <c r="J17" s="2">
        <v>19</v>
      </c>
      <c r="K17" s="2">
        <v>26.45</v>
      </c>
      <c r="L17" s="2">
        <v>14.3</v>
      </c>
      <c r="M17" s="2">
        <v>24.45</v>
      </c>
      <c r="N17" s="2">
        <v>5307</v>
      </c>
      <c r="O17" s="2">
        <v>782750</v>
      </c>
    </row>
    <row r="18" spans="1:19" x14ac:dyDescent="0.2">
      <c r="A18" s="3">
        <v>45310</v>
      </c>
      <c r="B18" s="2" t="s">
        <v>19</v>
      </c>
      <c r="C18" s="3">
        <v>45308</v>
      </c>
      <c r="D18" s="2">
        <v>2723.15</v>
      </c>
      <c r="E18" s="2">
        <v>2859</v>
      </c>
      <c r="F18" s="2">
        <v>2860</v>
      </c>
      <c r="G18" s="2" t="s">
        <v>20</v>
      </c>
      <c r="H18" s="2" t="s">
        <v>21</v>
      </c>
      <c r="I18" s="3">
        <v>45351</v>
      </c>
      <c r="J18" s="2">
        <v>44</v>
      </c>
      <c r="K18" s="2">
        <v>48.4</v>
      </c>
      <c r="L18" s="2">
        <v>42</v>
      </c>
      <c r="M18" s="2">
        <v>43.95</v>
      </c>
      <c r="N18" s="2">
        <v>39</v>
      </c>
      <c r="O18" s="2">
        <v>33250</v>
      </c>
      <c r="P18" s="2">
        <f t="shared" ref="P18" si="28">IFERROR(J18-J19,0)</f>
        <v>-9</v>
      </c>
      <c r="Q18" s="2">
        <f t="shared" ref="Q18" si="29">IF(P18=0, 0, IFERROR(M18 - M19, 0))</f>
        <v>14.850000000000001</v>
      </c>
      <c r="R18" s="2">
        <f t="shared" ref="R18" si="30">IF(P18=0, 0, IFERROR(J18 - M19, 0))</f>
        <v>14.899999999999999</v>
      </c>
      <c r="S18" s="2">
        <f t="shared" ref="S18" si="31">IF(P18=0, 0, IFERROR(M18 - J19, 0))</f>
        <v>-9.0499999999999972</v>
      </c>
    </row>
    <row r="19" spans="1:19" x14ac:dyDescent="0.2">
      <c r="A19" s="3">
        <v>45310</v>
      </c>
      <c r="B19" s="2" t="s">
        <v>22</v>
      </c>
      <c r="C19" s="3">
        <v>45311</v>
      </c>
      <c r="D19" s="2">
        <v>2713.3</v>
      </c>
      <c r="E19" s="2">
        <v>2859</v>
      </c>
      <c r="F19" s="2">
        <v>2860</v>
      </c>
      <c r="G19" s="2" t="s">
        <v>20</v>
      </c>
      <c r="H19" s="2" t="s">
        <v>21</v>
      </c>
      <c r="I19" s="3">
        <v>45351</v>
      </c>
      <c r="J19" s="2">
        <v>53</v>
      </c>
      <c r="K19" s="2">
        <v>53</v>
      </c>
      <c r="L19" s="2">
        <v>27.6</v>
      </c>
      <c r="M19" s="2">
        <v>29.1</v>
      </c>
      <c r="N19" s="2">
        <v>880</v>
      </c>
      <c r="O19" s="2">
        <v>98750</v>
      </c>
    </row>
    <row r="20" spans="1:19" x14ac:dyDescent="0.2">
      <c r="A20" s="3">
        <v>45310</v>
      </c>
      <c r="B20" s="2" t="s">
        <v>19</v>
      </c>
      <c r="C20" s="3">
        <v>45308</v>
      </c>
      <c r="D20" s="2">
        <v>2723.15</v>
      </c>
      <c r="E20" s="2">
        <v>2587</v>
      </c>
      <c r="F20" s="2">
        <v>2580</v>
      </c>
      <c r="G20" s="2" t="s">
        <v>23</v>
      </c>
      <c r="H20" s="2" t="s">
        <v>24</v>
      </c>
      <c r="I20" s="3">
        <v>45351</v>
      </c>
      <c r="K20" s="2" t="s">
        <v>25</v>
      </c>
      <c r="L20" s="2" t="s">
        <v>25</v>
      </c>
      <c r="M20" s="2">
        <v>214.95</v>
      </c>
      <c r="N20" s="2" t="s">
        <v>25</v>
      </c>
      <c r="O20" s="2" t="s">
        <v>25</v>
      </c>
      <c r="P20" s="2">
        <f t="shared" ref="P20" si="32">IFERROR(J20-J21,0)</f>
        <v>-17.45</v>
      </c>
      <c r="Q20" s="2">
        <f t="shared" ref="Q20" si="33">IF(P20=0, 0, IFERROR(M20 - M21, 0))</f>
        <v>197.35</v>
      </c>
      <c r="R20" s="2">
        <f t="shared" ref="R20" si="34">IF(P20=0, 0, IFERROR(J20 - M21, 0))</f>
        <v>-17.600000000000001</v>
      </c>
      <c r="S20" s="2">
        <f t="shared" ref="S20" si="35">IF(P20=0, 0, IFERROR(M20 - J21, 0))</f>
        <v>197.5</v>
      </c>
    </row>
    <row r="21" spans="1:19" x14ac:dyDescent="0.2">
      <c r="A21" s="3">
        <v>45310</v>
      </c>
      <c r="B21" s="2" t="s">
        <v>22</v>
      </c>
      <c r="C21" s="3">
        <v>45311</v>
      </c>
      <c r="D21" s="2">
        <v>2713.3</v>
      </c>
      <c r="E21" s="2">
        <v>2587</v>
      </c>
      <c r="F21" s="2">
        <v>2580</v>
      </c>
      <c r="G21" s="2" t="s">
        <v>23</v>
      </c>
      <c r="H21" s="2" t="s">
        <v>24</v>
      </c>
      <c r="I21" s="3">
        <v>45351</v>
      </c>
      <c r="J21" s="2">
        <v>17.45</v>
      </c>
      <c r="K21" s="2">
        <v>18.100000000000001</v>
      </c>
      <c r="L21" s="2">
        <v>17.399999999999999</v>
      </c>
      <c r="M21" s="2">
        <v>17.600000000000001</v>
      </c>
      <c r="N21" s="2">
        <v>4</v>
      </c>
      <c r="O21" s="2">
        <v>750</v>
      </c>
    </row>
    <row r="22" spans="1:19" x14ac:dyDescent="0.2">
      <c r="A22" s="3">
        <v>45226</v>
      </c>
      <c r="B22" s="2" t="s">
        <v>19</v>
      </c>
      <c r="C22" s="3">
        <v>45225</v>
      </c>
      <c r="D22" s="2">
        <v>2226.5</v>
      </c>
      <c r="E22" s="2">
        <v>2338</v>
      </c>
      <c r="F22" s="2">
        <v>2340</v>
      </c>
      <c r="G22" s="2" t="s">
        <v>20</v>
      </c>
      <c r="H22" s="2" t="s">
        <v>21</v>
      </c>
      <c r="I22" s="3">
        <v>45260</v>
      </c>
      <c r="J22" s="2">
        <v>28.2</v>
      </c>
      <c r="K22" s="2">
        <v>28.2</v>
      </c>
      <c r="L22" s="2">
        <v>18.100000000000001</v>
      </c>
      <c r="M22" s="2">
        <v>19.399999999999999</v>
      </c>
      <c r="N22" s="2">
        <v>5735</v>
      </c>
      <c r="O22" s="2">
        <v>658750</v>
      </c>
      <c r="P22" s="2">
        <f t="shared" ref="P22" si="36">IFERROR(J22-J23,0)</f>
        <v>2.9499999999999993</v>
      </c>
      <c r="Q22" s="2">
        <f t="shared" ref="Q22" si="37">IF(P22=0, 0, IFERROR(M22 - M23, 0))</f>
        <v>-14.25</v>
      </c>
      <c r="R22" s="2">
        <f t="shared" ref="R22" si="38">IF(P22=0, 0, IFERROR(J22 - M23, 0))</f>
        <v>-5.4499999999999993</v>
      </c>
      <c r="S22" s="2">
        <f t="shared" ref="S22" si="39">IF(P22=0, 0, IFERROR(M22 - J23, 0))</f>
        <v>-5.8500000000000014</v>
      </c>
    </row>
    <row r="23" spans="1:19" x14ac:dyDescent="0.2">
      <c r="A23" s="3">
        <v>45226</v>
      </c>
      <c r="B23" s="2" t="s">
        <v>22</v>
      </c>
      <c r="C23" s="3">
        <v>45229</v>
      </c>
      <c r="D23" s="2">
        <v>2312.5</v>
      </c>
      <c r="E23" s="2">
        <v>2338</v>
      </c>
      <c r="F23" s="2">
        <v>2340</v>
      </c>
      <c r="G23" s="2" t="s">
        <v>20</v>
      </c>
      <c r="H23" s="2" t="s">
        <v>21</v>
      </c>
      <c r="I23" s="3">
        <v>45260</v>
      </c>
      <c r="J23" s="2">
        <v>25.25</v>
      </c>
      <c r="K23" s="2">
        <v>40.5</v>
      </c>
      <c r="L23" s="2">
        <v>25</v>
      </c>
      <c r="M23" s="2">
        <v>33.65</v>
      </c>
      <c r="N23" s="2">
        <v>23737</v>
      </c>
      <c r="O23" s="2">
        <v>947000</v>
      </c>
    </row>
    <row r="24" spans="1:19" x14ac:dyDescent="0.2">
      <c r="A24" s="3">
        <v>45226</v>
      </c>
      <c r="B24" s="2" t="s">
        <v>19</v>
      </c>
      <c r="C24" s="3">
        <v>45225</v>
      </c>
      <c r="D24" s="2">
        <v>2226.5</v>
      </c>
      <c r="E24" s="2">
        <v>2115</v>
      </c>
      <c r="F24" s="2">
        <v>2120</v>
      </c>
      <c r="G24" s="2" t="s">
        <v>23</v>
      </c>
      <c r="H24" s="2" t="s">
        <v>24</v>
      </c>
      <c r="I24" s="3">
        <v>45260</v>
      </c>
      <c r="J24" s="2">
        <v>14.75</v>
      </c>
      <c r="K24" s="2">
        <v>19.95</v>
      </c>
      <c r="L24" s="2">
        <v>13.95</v>
      </c>
      <c r="M24" s="2">
        <v>17.55</v>
      </c>
      <c r="N24" s="2">
        <v>905</v>
      </c>
      <c r="O24" s="2">
        <v>83500</v>
      </c>
      <c r="P24" s="2">
        <f t="shared" ref="P24" si="40">IFERROR(J24-J25,0)</f>
        <v>11.1</v>
      </c>
      <c r="Q24" s="2">
        <f t="shared" ref="Q24" si="41">IF(P24=0, 0, IFERROR(M24 - M25, 0))</f>
        <v>14.3</v>
      </c>
      <c r="R24" s="2">
        <f t="shared" ref="R24" si="42">IF(P24=0, 0, IFERROR(J24 - M25, 0))</f>
        <v>11.5</v>
      </c>
      <c r="S24" s="2">
        <f t="shared" ref="S24" si="43">IF(P24=0, 0, IFERROR(M24 - J25, 0))</f>
        <v>13.9</v>
      </c>
    </row>
    <row r="25" spans="1:19" x14ac:dyDescent="0.2">
      <c r="A25" s="3">
        <v>45226</v>
      </c>
      <c r="B25" s="2" t="s">
        <v>22</v>
      </c>
      <c r="C25" s="3">
        <v>45229</v>
      </c>
      <c r="D25" s="2">
        <v>2312.5</v>
      </c>
      <c r="E25" s="2">
        <v>2115</v>
      </c>
      <c r="F25" s="2">
        <v>2120</v>
      </c>
      <c r="G25" s="2" t="s">
        <v>23</v>
      </c>
      <c r="H25" s="2" t="s">
        <v>24</v>
      </c>
      <c r="I25" s="3">
        <v>45260</v>
      </c>
      <c r="J25" s="2">
        <v>3.65</v>
      </c>
      <c r="K25" s="2">
        <v>6.05</v>
      </c>
      <c r="L25" s="2">
        <v>2.9</v>
      </c>
      <c r="M25" s="2">
        <v>3.25</v>
      </c>
      <c r="N25" s="2">
        <v>1444</v>
      </c>
      <c r="O25" s="2">
        <v>113250</v>
      </c>
    </row>
    <row r="26" spans="1:19" x14ac:dyDescent="0.2">
      <c r="A26" s="3">
        <v>45128</v>
      </c>
      <c r="B26" s="2" t="s">
        <v>19</v>
      </c>
      <c r="C26" s="3">
        <v>45127</v>
      </c>
      <c r="D26" s="2">
        <v>2619.85</v>
      </c>
      <c r="E26" s="2">
        <v>2489</v>
      </c>
      <c r="F26" s="2">
        <v>2480</v>
      </c>
      <c r="G26" s="2" t="s">
        <v>23</v>
      </c>
      <c r="H26" s="2" t="s">
        <v>24</v>
      </c>
      <c r="I26" s="3">
        <v>45169</v>
      </c>
      <c r="J26" s="2">
        <v>24</v>
      </c>
      <c r="K26" s="2">
        <v>26.8</v>
      </c>
      <c r="L26" s="2">
        <v>21.3</v>
      </c>
      <c r="M26" s="2">
        <v>23.25</v>
      </c>
      <c r="N26" s="2">
        <v>52</v>
      </c>
      <c r="O26" s="2">
        <v>10000</v>
      </c>
      <c r="P26" s="2">
        <f t="shared" ref="P26" si="44">IFERROR(J26-J27,0)</f>
        <v>-22.4</v>
      </c>
      <c r="Q26" s="2">
        <f t="shared" ref="Q26" si="45">IF(P26=0, 0, IFERROR(M26 - M27, 0))</f>
        <v>-27.25</v>
      </c>
      <c r="R26" s="2">
        <f t="shared" ref="R26" si="46">IF(P26=0, 0, IFERROR(J26 - M27, 0))</f>
        <v>-26.5</v>
      </c>
      <c r="S26" s="2">
        <f t="shared" ref="S26" si="47">IF(P26=0, 0, IFERROR(M26 - J27, 0))</f>
        <v>-23.15</v>
      </c>
    </row>
    <row r="27" spans="1:19" x14ac:dyDescent="0.2">
      <c r="A27" s="3">
        <v>45128</v>
      </c>
      <c r="B27" s="2" t="s">
        <v>22</v>
      </c>
      <c r="C27" s="3">
        <v>45131</v>
      </c>
      <c r="D27" s="2">
        <v>2487.4</v>
      </c>
      <c r="E27" s="2">
        <v>2489</v>
      </c>
      <c r="F27" s="2">
        <v>2480</v>
      </c>
      <c r="G27" s="2" t="s">
        <v>23</v>
      </c>
      <c r="H27" s="2" t="s">
        <v>24</v>
      </c>
      <c r="I27" s="3">
        <v>45169</v>
      </c>
      <c r="J27" s="2">
        <v>46.4</v>
      </c>
      <c r="K27" s="2">
        <v>65.45</v>
      </c>
      <c r="L27" s="2">
        <v>40.950000000000003</v>
      </c>
      <c r="M27" s="2">
        <v>50.5</v>
      </c>
      <c r="N27" s="2">
        <v>1351</v>
      </c>
      <c r="O27" s="2">
        <v>114250</v>
      </c>
    </row>
    <row r="28" spans="1:19" x14ac:dyDescent="0.2">
      <c r="A28" s="3">
        <v>45037</v>
      </c>
      <c r="B28" s="2" t="s">
        <v>19</v>
      </c>
      <c r="C28" s="3">
        <v>45035</v>
      </c>
      <c r="D28" s="2">
        <v>2352</v>
      </c>
      <c r="E28" s="2">
        <v>2470</v>
      </c>
      <c r="F28" s="2">
        <v>2480</v>
      </c>
      <c r="G28" s="2" t="s">
        <v>20</v>
      </c>
      <c r="H28" s="2" t="s">
        <v>21</v>
      </c>
      <c r="I28" s="3">
        <v>45071</v>
      </c>
      <c r="J28" s="2">
        <v>28.35</v>
      </c>
      <c r="K28" s="2">
        <v>28.35</v>
      </c>
      <c r="L28" s="2">
        <v>21.7</v>
      </c>
      <c r="M28" s="2">
        <v>23.8</v>
      </c>
      <c r="N28" s="2">
        <v>195</v>
      </c>
      <c r="O28" s="2">
        <v>40250</v>
      </c>
      <c r="P28" s="2">
        <f t="shared" ref="P28" si="48">IFERROR(J28-J29,0)</f>
        <v>6</v>
      </c>
      <c r="Q28" s="2">
        <f t="shared" ref="Q28" si="49">IF(P28=0, 0, IFERROR(M28 - M29, 0))</f>
        <v>5.9000000000000021</v>
      </c>
      <c r="R28" s="2">
        <f t="shared" ref="R28" si="50">IF(P28=0, 0, IFERROR(J28 - M29, 0))</f>
        <v>10.450000000000003</v>
      </c>
      <c r="S28" s="2">
        <f t="shared" ref="S28" si="51">IF(P28=0, 0, IFERROR(M28 - J29, 0))</f>
        <v>1.4499999999999993</v>
      </c>
    </row>
    <row r="29" spans="1:19" x14ac:dyDescent="0.2">
      <c r="A29" s="3">
        <v>45037</v>
      </c>
      <c r="B29" s="2" t="s">
        <v>22</v>
      </c>
      <c r="C29" s="3">
        <v>45040</v>
      </c>
      <c r="D29" s="2">
        <v>2358</v>
      </c>
      <c r="E29" s="2">
        <v>2470</v>
      </c>
      <c r="F29" s="2">
        <v>2480</v>
      </c>
      <c r="G29" s="2" t="s">
        <v>20</v>
      </c>
      <c r="H29" s="2" t="s">
        <v>21</v>
      </c>
      <c r="I29" s="3">
        <v>45071</v>
      </c>
      <c r="J29" s="2">
        <v>22.35</v>
      </c>
      <c r="K29" s="2">
        <v>27.95</v>
      </c>
      <c r="L29" s="2">
        <v>16.100000000000001</v>
      </c>
      <c r="M29" s="2">
        <v>17.899999999999999</v>
      </c>
      <c r="N29" s="2">
        <v>1335</v>
      </c>
      <c r="O29" s="2">
        <v>174750</v>
      </c>
    </row>
    <row r="30" spans="1:19" x14ac:dyDescent="0.2">
      <c r="A30" s="3">
        <v>45037</v>
      </c>
      <c r="B30" s="2" t="s">
        <v>19</v>
      </c>
      <c r="C30" s="3">
        <v>45035</v>
      </c>
      <c r="D30" s="2">
        <v>2352</v>
      </c>
      <c r="E30" s="2">
        <v>2234</v>
      </c>
      <c r="F30" s="2">
        <v>2240</v>
      </c>
      <c r="G30" s="2" t="s">
        <v>23</v>
      </c>
      <c r="H30" s="2" t="s">
        <v>24</v>
      </c>
      <c r="I30" s="3">
        <v>45071</v>
      </c>
      <c r="J30" s="2">
        <v>24.7</v>
      </c>
      <c r="K30" s="2">
        <v>25</v>
      </c>
      <c r="L30" s="2">
        <v>19.600000000000001</v>
      </c>
      <c r="M30" s="2">
        <v>21.15</v>
      </c>
      <c r="N30" s="2">
        <v>83</v>
      </c>
      <c r="O30" s="2">
        <v>36500</v>
      </c>
      <c r="P30" s="2">
        <f t="shared" ref="P30" si="52">IFERROR(J30-J31,0)</f>
        <v>7.4499999999999993</v>
      </c>
      <c r="Q30" s="2">
        <f t="shared" ref="Q30" si="53">IF(P30=0, 0, IFERROR(M30 - M31, 0))</f>
        <v>8.3999999999999986</v>
      </c>
      <c r="R30" s="2">
        <f t="shared" ref="R30" si="54">IF(P30=0, 0, IFERROR(J30 - M31, 0))</f>
        <v>11.95</v>
      </c>
      <c r="S30" s="2">
        <f t="shared" ref="S30" si="55">IF(P30=0, 0, IFERROR(M30 - J31, 0))</f>
        <v>3.8999999999999986</v>
      </c>
    </row>
    <row r="31" spans="1:19" x14ac:dyDescent="0.2">
      <c r="A31" s="3">
        <v>45037</v>
      </c>
      <c r="B31" s="2" t="s">
        <v>22</v>
      </c>
      <c r="C31" s="3">
        <v>45040</v>
      </c>
      <c r="D31" s="2">
        <v>2358</v>
      </c>
      <c r="E31" s="2">
        <v>2234</v>
      </c>
      <c r="F31" s="2">
        <v>2240</v>
      </c>
      <c r="G31" s="2" t="s">
        <v>23</v>
      </c>
      <c r="H31" s="2" t="s">
        <v>24</v>
      </c>
      <c r="I31" s="3">
        <v>45071</v>
      </c>
      <c r="J31" s="2">
        <v>17.25</v>
      </c>
      <c r="K31" s="2">
        <v>17.25</v>
      </c>
      <c r="L31" s="2">
        <v>11.05</v>
      </c>
      <c r="M31" s="2">
        <v>12.75</v>
      </c>
      <c r="N31" s="2">
        <v>906</v>
      </c>
      <c r="O31" s="2">
        <v>106000</v>
      </c>
    </row>
    <row r="32" spans="1:19" x14ac:dyDescent="0.2">
      <c r="A32" s="3">
        <v>44946</v>
      </c>
      <c r="B32" s="2" t="s">
        <v>19</v>
      </c>
      <c r="C32" s="3">
        <v>44944</v>
      </c>
      <c r="D32" s="2">
        <v>2474.6999999999998</v>
      </c>
      <c r="E32" s="2">
        <v>2598</v>
      </c>
      <c r="F32" s="2">
        <v>2600</v>
      </c>
      <c r="G32" s="2" t="s">
        <v>20</v>
      </c>
      <c r="H32" s="2" t="s">
        <v>21</v>
      </c>
      <c r="I32" s="3">
        <v>44980</v>
      </c>
      <c r="J32" s="2">
        <v>35.049999999999997</v>
      </c>
      <c r="K32" s="2">
        <v>36.25</v>
      </c>
      <c r="L32" s="2">
        <v>31.25</v>
      </c>
      <c r="M32" s="2">
        <v>32.299999999999997</v>
      </c>
      <c r="N32" s="2">
        <v>1388</v>
      </c>
      <c r="O32" s="2">
        <v>781000</v>
      </c>
      <c r="P32" s="2">
        <f t="shared" ref="P32" si="56">IFERROR(J32-J33,0)</f>
        <v>11.499999999999996</v>
      </c>
      <c r="Q32" s="2">
        <f t="shared" ref="Q32" si="57">IF(P32=0, 0, IFERROR(M32 - M33, 0))</f>
        <v>15.749999999999996</v>
      </c>
      <c r="R32" s="2">
        <f t="shared" ref="R32" si="58">IF(P32=0, 0, IFERROR(J32 - M33, 0))</f>
        <v>18.499999999999996</v>
      </c>
      <c r="S32" s="2">
        <f t="shared" ref="S32" si="59">IF(P32=0, 0, IFERROR(M32 - J33, 0))</f>
        <v>8.7499999999999964</v>
      </c>
    </row>
    <row r="33" spans="1:19" x14ac:dyDescent="0.2">
      <c r="A33" s="3">
        <v>44946</v>
      </c>
      <c r="B33" s="2" t="s">
        <v>22</v>
      </c>
      <c r="C33" s="3">
        <v>44949</v>
      </c>
      <c r="D33" s="2">
        <v>2430.3000000000002</v>
      </c>
      <c r="E33" s="2">
        <v>2598</v>
      </c>
      <c r="F33" s="2">
        <v>2600</v>
      </c>
      <c r="G33" s="2" t="s">
        <v>20</v>
      </c>
      <c r="H33" s="2" t="s">
        <v>21</v>
      </c>
      <c r="I33" s="3">
        <v>44980</v>
      </c>
      <c r="J33" s="2">
        <v>23.55</v>
      </c>
      <c r="K33" s="2">
        <v>23.55</v>
      </c>
      <c r="L33" s="2">
        <v>15.8</v>
      </c>
      <c r="M33" s="2">
        <v>16.55</v>
      </c>
      <c r="N33" s="2">
        <v>6737</v>
      </c>
      <c r="O33" s="2">
        <v>1530750</v>
      </c>
    </row>
    <row r="34" spans="1:19" x14ac:dyDescent="0.2">
      <c r="A34" s="3">
        <v>44946</v>
      </c>
      <c r="B34" s="2" t="s">
        <v>19</v>
      </c>
      <c r="C34" s="3">
        <v>44944</v>
      </c>
      <c r="D34" s="2">
        <v>2474.6999999999998</v>
      </c>
      <c r="E34" s="2">
        <v>2351</v>
      </c>
      <c r="F34" s="2">
        <v>2360</v>
      </c>
      <c r="G34" s="2" t="s">
        <v>23</v>
      </c>
      <c r="H34" s="2" t="s">
        <v>24</v>
      </c>
      <c r="I34" s="3">
        <v>44980</v>
      </c>
      <c r="J34" s="2">
        <v>22</v>
      </c>
      <c r="K34" s="2">
        <v>25.75</v>
      </c>
      <c r="L34" s="2">
        <v>18.399999999999999</v>
      </c>
      <c r="M34" s="2">
        <v>21.85</v>
      </c>
      <c r="N34" s="2">
        <v>212</v>
      </c>
      <c r="O34" s="2">
        <v>35000</v>
      </c>
      <c r="P34" s="2">
        <f t="shared" ref="P34" si="60">IFERROR(J34-J35,0)</f>
        <v>-3.3500000000000014</v>
      </c>
      <c r="Q34" s="2">
        <f t="shared" ref="Q34" si="61">IF(P34=0, 0, IFERROR(M34 - M35, 0))</f>
        <v>-7</v>
      </c>
      <c r="R34" s="2">
        <f t="shared" ref="R34" si="62">IF(P34=0, 0, IFERROR(J34 - M35, 0))</f>
        <v>-6.8500000000000014</v>
      </c>
      <c r="S34" s="2">
        <f t="shared" ref="S34" si="63">IF(P34=0, 0, IFERROR(M34 - J35, 0))</f>
        <v>-3.5</v>
      </c>
    </row>
    <row r="35" spans="1:19" x14ac:dyDescent="0.2">
      <c r="A35" s="3">
        <v>44946</v>
      </c>
      <c r="B35" s="2" t="s">
        <v>22</v>
      </c>
      <c r="C35" s="3">
        <v>44949</v>
      </c>
      <c r="D35" s="2">
        <v>2430.3000000000002</v>
      </c>
      <c r="E35" s="2">
        <v>2351</v>
      </c>
      <c r="F35" s="2">
        <v>2360</v>
      </c>
      <c r="G35" s="2" t="s">
        <v>23</v>
      </c>
      <c r="H35" s="2" t="s">
        <v>24</v>
      </c>
      <c r="I35" s="3">
        <v>44980</v>
      </c>
      <c r="J35" s="2">
        <v>25.35</v>
      </c>
      <c r="K35" s="2">
        <v>29.7</v>
      </c>
      <c r="L35" s="2">
        <v>20.2</v>
      </c>
      <c r="M35" s="2">
        <v>28.85</v>
      </c>
      <c r="N35" s="2">
        <v>1112</v>
      </c>
      <c r="O35" s="2">
        <v>125250</v>
      </c>
    </row>
    <row r="36" spans="1:19" x14ac:dyDescent="0.2">
      <c r="A36" s="3">
        <v>44855</v>
      </c>
      <c r="B36" s="2" t="s">
        <v>19</v>
      </c>
      <c r="C36" s="3">
        <v>44853</v>
      </c>
      <c r="D36" s="2">
        <v>2493.9</v>
      </c>
      <c r="E36" s="2">
        <v>2619</v>
      </c>
      <c r="F36" s="2">
        <v>2620</v>
      </c>
      <c r="G36" s="2" t="s">
        <v>20</v>
      </c>
      <c r="H36" s="2" t="s">
        <v>21</v>
      </c>
      <c r="I36" s="3">
        <v>44889</v>
      </c>
      <c r="J36" s="2">
        <v>27.25</v>
      </c>
      <c r="K36" s="2">
        <v>47.55</v>
      </c>
      <c r="L36" s="2">
        <v>27.25</v>
      </c>
      <c r="M36" s="2">
        <v>35.950000000000003</v>
      </c>
      <c r="N36" s="2">
        <v>75</v>
      </c>
      <c r="O36" s="2">
        <v>8000</v>
      </c>
      <c r="P36" s="2">
        <f t="shared" ref="P36" si="64">IFERROR(J36-J37,0)</f>
        <v>-5.1499999999999986</v>
      </c>
      <c r="Q36" s="2">
        <f t="shared" ref="Q36" si="65">IF(P36=0, 0, IFERROR(M36 - M37, 0))</f>
        <v>9.2500000000000036</v>
      </c>
      <c r="R36" s="2">
        <f t="shared" ref="R36" si="66">IF(P36=0, 0, IFERROR(J36 - M37, 0))</f>
        <v>0.55000000000000071</v>
      </c>
      <c r="S36" s="2">
        <f t="shared" ref="S36" si="67">IF(P36=0, 0, IFERROR(M36 - J37, 0))</f>
        <v>3.5500000000000043</v>
      </c>
    </row>
    <row r="37" spans="1:19" x14ac:dyDescent="0.2">
      <c r="A37" s="3">
        <v>44855</v>
      </c>
      <c r="B37" s="2" t="s">
        <v>22</v>
      </c>
      <c r="C37" s="3">
        <v>44858</v>
      </c>
      <c r="D37" s="2">
        <v>2479.85</v>
      </c>
      <c r="E37" s="2">
        <v>2619</v>
      </c>
      <c r="F37" s="2">
        <v>2620</v>
      </c>
      <c r="G37" s="2" t="s">
        <v>20</v>
      </c>
      <c r="H37" s="2" t="s">
        <v>21</v>
      </c>
      <c r="I37" s="3">
        <v>44889</v>
      </c>
      <c r="J37" s="2">
        <v>32.4</v>
      </c>
      <c r="K37" s="2">
        <v>32.4</v>
      </c>
      <c r="L37" s="2">
        <v>24</v>
      </c>
      <c r="M37" s="2">
        <v>26.7</v>
      </c>
      <c r="N37" s="2">
        <v>176</v>
      </c>
      <c r="O37" s="2">
        <v>64000</v>
      </c>
    </row>
    <row r="38" spans="1:19" x14ac:dyDescent="0.2">
      <c r="A38" s="3">
        <v>44855</v>
      </c>
      <c r="B38" s="2" t="s">
        <v>19</v>
      </c>
      <c r="C38" s="3">
        <v>44853</v>
      </c>
      <c r="D38" s="2">
        <v>2493.9</v>
      </c>
      <c r="E38" s="2">
        <v>2369</v>
      </c>
      <c r="F38" s="2">
        <v>2360</v>
      </c>
      <c r="G38" s="2" t="s">
        <v>23</v>
      </c>
      <c r="H38" s="2" t="s">
        <v>24</v>
      </c>
      <c r="I38" s="3">
        <v>44889</v>
      </c>
      <c r="J38" s="2">
        <v>31.8</v>
      </c>
      <c r="K38" s="2">
        <v>33.35</v>
      </c>
      <c r="L38" s="2">
        <v>16.05</v>
      </c>
      <c r="M38" s="2">
        <v>25.05</v>
      </c>
      <c r="N38" s="2">
        <v>519</v>
      </c>
      <c r="O38" s="2">
        <v>16500</v>
      </c>
      <c r="P38" s="2">
        <f t="shared" ref="P38" si="68">IFERROR(J38-J39,0)</f>
        <v>9.8000000000000007</v>
      </c>
      <c r="Q38" s="2">
        <f t="shared" ref="Q38" si="69">IF(P38=0, 0, IFERROR(M38 - M39, 0))</f>
        <v>-1.75</v>
      </c>
      <c r="R38" s="2">
        <f t="shared" ref="R38" si="70">IF(P38=0, 0, IFERROR(J38 - M39, 0))</f>
        <v>5</v>
      </c>
      <c r="S38" s="2">
        <f t="shared" ref="S38" si="71">IF(P38=0, 0, IFERROR(M38 - J39, 0))</f>
        <v>3.0500000000000007</v>
      </c>
    </row>
    <row r="39" spans="1:19" x14ac:dyDescent="0.2">
      <c r="A39" s="3">
        <v>44855</v>
      </c>
      <c r="B39" s="2" t="s">
        <v>22</v>
      </c>
      <c r="C39" s="3">
        <v>44858</v>
      </c>
      <c r="D39" s="2">
        <v>2479.85</v>
      </c>
      <c r="E39" s="2">
        <v>2369</v>
      </c>
      <c r="F39" s="2">
        <v>2360</v>
      </c>
      <c r="G39" s="2" t="s">
        <v>23</v>
      </c>
      <c r="H39" s="2" t="s">
        <v>24</v>
      </c>
      <c r="I39" s="3">
        <v>44889</v>
      </c>
      <c r="J39" s="2">
        <v>22</v>
      </c>
      <c r="K39" s="2">
        <v>29.2</v>
      </c>
      <c r="L39" s="2">
        <v>22</v>
      </c>
      <c r="M39" s="2">
        <v>26.8</v>
      </c>
      <c r="N39" s="2">
        <v>145</v>
      </c>
      <c r="O39" s="2">
        <v>48500</v>
      </c>
    </row>
    <row r="40" spans="1:19" x14ac:dyDescent="0.2">
      <c r="A40" s="3">
        <v>44764</v>
      </c>
      <c r="B40" s="2" t="s">
        <v>19</v>
      </c>
      <c r="C40" s="3">
        <v>44762</v>
      </c>
      <c r="D40" s="2">
        <v>2503</v>
      </c>
      <c r="E40" s="2">
        <v>2628</v>
      </c>
      <c r="F40" s="2">
        <v>2640</v>
      </c>
      <c r="G40" s="2" t="s">
        <v>20</v>
      </c>
      <c r="H40" s="2" t="s">
        <v>21</v>
      </c>
      <c r="I40" s="3">
        <v>44798</v>
      </c>
      <c r="J40" s="2">
        <v>50</v>
      </c>
      <c r="K40" s="2">
        <v>50.15</v>
      </c>
      <c r="L40" s="2">
        <v>41.4</v>
      </c>
      <c r="M40" s="2">
        <v>43.55</v>
      </c>
      <c r="N40" s="2">
        <v>159</v>
      </c>
      <c r="O40" s="2">
        <v>21250</v>
      </c>
      <c r="P40" s="2">
        <f t="shared" ref="P40" si="72">IFERROR(J40-J41,0)</f>
        <v>32.950000000000003</v>
      </c>
      <c r="Q40" s="2">
        <f t="shared" ref="Q40" si="73">IF(P40=0, 0, IFERROR(M40 - M41, 0))</f>
        <v>27.15</v>
      </c>
      <c r="R40" s="2">
        <f t="shared" ref="R40" si="74">IF(P40=0, 0, IFERROR(J40 - M41, 0))</f>
        <v>33.6</v>
      </c>
      <c r="S40" s="2">
        <f t="shared" ref="S40" si="75">IF(P40=0, 0, IFERROR(M40 - J41, 0))</f>
        <v>26.499999999999996</v>
      </c>
    </row>
    <row r="41" spans="1:19" x14ac:dyDescent="0.2">
      <c r="A41" s="3">
        <v>44764</v>
      </c>
      <c r="B41" s="2" t="s">
        <v>22</v>
      </c>
      <c r="C41" s="3">
        <v>44768</v>
      </c>
      <c r="D41" s="2">
        <v>2421.5</v>
      </c>
      <c r="E41" s="2">
        <v>2628</v>
      </c>
      <c r="F41" s="2">
        <v>2640</v>
      </c>
      <c r="G41" s="2" t="s">
        <v>20</v>
      </c>
      <c r="H41" s="2" t="s">
        <v>21</v>
      </c>
      <c r="I41" s="3">
        <v>44798</v>
      </c>
      <c r="J41" s="2">
        <v>17.05</v>
      </c>
      <c r="K41" s="2">
        <v>19.3</v>
      </c>
      <c r="L41" s="2">
        <v>15.7</v>
      </c>
      <c r="M41" s="2">
        <v>16.399999999999999</v>
      </c>
      <c r="N41" s="2">
        <v>595</v>
      </c>
      <c r="O41" s="2">
        <v>101000</v>
      </c>
    </row>
    <row r="42" spans="1:19" x14ac:dyDescent="0.2">
      <c r="A42" s="3">
        <v>44764</v>
      </c>
      <c r="B42" s="2" t="s">
        <v>19</v>
      </c>
      <c r="C42" s="3">
        <v>44762</v>
      </c>
      <c r="D42" s="2">
        <v>2503</v>
      </c>
      <c r="E42" s="2">
        <v>2378</v>
      </c>
      <c r="F42" s="2">
        <v>2380</v>
      </c>
      <c r="G42" s="2" t="s">
        <v>23</v>
      </c>
      <c r="H42" s="2" t="s">
        <v>24</v>
      </c>
      <c r="I42" s="3">
        <v>44798</v>
      </c>
      <c r="J42" s="2">
        <v>36.75</v>
      </c>
      <c r="K42" s="2">
        <v>49.45</v>
      </c>
      <c r="L42" s="2">
        <v>36.75</v>
      </c>
      <c r="M42" s="2">
        <v>41.65</v>
      </c>
      <c r="N42" s="2">
        <v>128</v>
      </c>
      <c r="O42" s="2">
        <v>80250</v>
      </c>
      <c r="P42" s="2">
        <f t="shared" ref="P42" si="76">IFERROR(J42-J43,0)</f>
        <v>-23.6</v>
      </c>
      <c r="Q42" s="2">
        <f t="shared" ref="Q42" si="77">IF(P42=0, 0, IFERROR(M42 - M43, 0))</f>
        <v>-12.600000000000001</v>
      </c>
      <c r="R42" s="2">
        <f t="shared" ref="R42" si="78">IF(P42=0, 0, IFERROR(J42 - M43, 0))</f>
        <v>-17.5</v>
      </c>
      <c r="S42" s="2">
        <f t="shared" ref="S42" si="79">IF(P42=0, 0, IFERROR(M42 - J43, 0))</f>
        <v>-18.700000000000003</v>
      </c>
    </row>
    <row r="43" spans="1:19" x14ac:dyDescent="0.2">
      <c r="A43" s="3">
        <v>44764</v>
      </c>
      <c r="B43" s="2" t="s">
        <v>22</v>
      </c>
      <c r="C43" s="3">
        <v>44768</v>
      </c>
      <c r="D43" s="2">
        <v>2421.5</v>
      </c>
      <c r="E43" s="2">
        <v>2378</v>
      </c>
      <c r="F43" s="2">
        <v>2380</v>
      </c>
      <c r="G43" s="2" t="s">
        <v>23</v>
      </c>
      <c r="H43" s="2" t="s">
        <v>24</v>
      </c>
      <c r="I43" s="3">
        <v>44798</v>
      </c>
      <c r="J43" s="2">
        <v>60.35</v>
      </c>
      <c r="K43" s="2">
        <v>60.8</v>
      </c>
      <c r="L43" s="2">
        <v>43.95</v>
      </c>
      <c r="M43" s="2">
        <v>54.25</v>
      </c>
      <c r="N43" s="2">
        <v>619</v>
      </c>
      <c r="O43" s="2">
        <v>174500</v>
      </c>
    </row>
    <row r="44" spans="1:19" x14ac:dyDescent="0.2">
      <c r="A44" s="3">
        <v>44687</v>
      </c>
      <c r="B44" s="2" t="s">
        <v>19</v>
      </c>
      <c r="C44" s="3">
        <v>44685</v>
      </c>
      <c r="D44" s="2">
        <v>2693.65</v>
      </c>
      <c r="E44" s="2">
        <v>2828</v>
      </c>
      <c r="F44" s="2">
        <v>2840</v>
      </c>
      <c r="G44" s="2" t="s">
        <v>20</v>
      </c>
      <c r="H44" s="2" t="s">
        <v>21</v>
      </c>
      <c r="I44" s="3">
        <v>44707</v>
      </c>
      <c r="J44" s="2">
        <v>67.75</v>
      </c>
      <c r="K44" s="2">
        <v>68.05</v>
      </c>
      <c r="L44" s="2">
        <v>31.2</v>
      </c>
      <c r="M44" s="2">
        <v>35.25</v>
      </c>
      <c r="N44" s="2">
        <v>4963</v>
      </c>
      <c r="O44" s="2">
        <v>411500</v>
      </c>
      <c r="P44" s="2">
        <f t="shared" ref="P44" si="80">IFERROR(J44-J45,0)</f>
        <v>62.95</v>
      </c>
      <c r="Q44" s="2">
        <f t="shared" ref="Q44" si="81">IF(P44=0, 0, IFERROR(M44 - M45, 0))</f>
        <v>31</v>
      </c>
      <c r="R44" s="2">
        <f t="shared" ref="R44" si="82">IF(P44=0, 0, IFERROR(J44 - M45, 0))</f>
        <v>63.5</v>
      </c>
      <c r="S44" s="2">
        <f t="shared" ref="S44" si="83">IF(P44=0, 0, IFERROR(M44 - J45, 0))</f>
        <v>30.45</v>
      </c>
    </row>
    <row r="45" spans="1:19" x14ac:dyDescent="0.2">
      <c r="A45" s="3">
        <v>44687</v>
      </c>
      <c r="B45" s="2" t="s">
        <v>22</v>
      </c>
      <c r="C45" s="3">
        <v>44692</v>
      </c>
      <c r="D45" s="2">
        <v>2449.3000000000002</v>
      </c>
      <c r="E45" s="2">
        <v>2828</v>
      </c>
      <c r="F45" s="2">
        <v>2840</v>
      </c>
      <c r="G45" s="2" t="s">
        <v>20</v>
      </c>
      <c r="H45" s="2" t="s">
        <v>21</v>
      </c>
      <c r="I45" s="3">
        <v>44707</v>
      </c>
      <c r="J45" s="2">
        <v>4.8</v>
      </c>
      <c r="K45" s="2">
        <v>5.15</v>
      </c>
      <c r="L45" s="2">
        <v>3.9</v>
      </c>
      <c r="M45" s="2">
        <v>4.25</v>
      </c>
      <c r="N45" s="2">
        <v>1820</v>
      </c>
      <c r="O45" s="2">
        <v>660750</v>
      </c>
    </row>
    <row r="46" spans="1:19" x14ac:dyDescent="0.2">
      <c r="A46" s="3">
        <v>44687</v>
      </c>
      <c r="B46" s="2" t="s">
        <v>19</v>
      </c>
      <c r="C46" s="3">
        <v>44685</v>
      </c>
      <c r="D46" s="2">
        <v>2693.65</v>
      </c>
      <c r="E46" s="2">
        <v>2559</v>
      </c>
      <c r="F46" s="2">
        <v>2560</v>
      </c>
      <c r="G46" s="2" t="s">
        <v>23</v>
      </c>
      <c r="H46" s="2" t="s">
        <v>24</v>
      </c>
      <c r="I46" s="3">
        <v>44707</v>
      </c>
      <c r="J46" s="2">
        <v>21.4</v>
      </c>
      <c r="K46" s="2">
        <v>35</v>
      </c>
      <c r="L46" s="2">
        <v>19.55</v>
      </c>
      <c r="M46" s="2">
        <v>31.05</v>
      </c>
      <c r="N46" s="2">
        <v>1291</v>
      </c>
      <c r="O46" s="2">
        <v>108750</v>
      </c>
      <c r="P46" s="2">
        <f t="shared" ref="P46" si="84">IFERROR(J46-J47,0)</f>
        <v>-94.550000000000011</v>
      </c>
      <c r="Q46" s="2">
        <f t="shared" ref="Q46" si="85">IF(P46=0, 0, IFERROR(M46 - M47, 0))</f>
        <v>-89.75</v>
      </c>
      <c r="R46" s="2">
        <f t="shared" ref="R46" si="86">IF(P46=0, 0, IFERROR(J46 - M47, 0))</f>
        <v>-99.4</v>
      </c>
      <c r="S46" s="2">
        <f t="shared" ref="S46" si="87">IF(P46=0, 0, IFERROR(M46 - J47, 0))</f>
        <v>-84.9</v>
      </c>
    </row>
    <row r="47" spans="1:19" x14ac:dyDescent="0.2">
      <c r="A47" s="3">
        <v>44687</v>
      </c>
      <c r="B47" s="2" t="s">
        <v>22</v>
      </c>
      <c r="C47" s="3">
        <v>44692</v>
      </c>
      <c r="D47" s="2">
        <v>2449.3000000000002</v>
      </c>
      <c r="E47" s="2">
        <v>2559</v>
      </c>
      <c r="F47" s="2">
        <v>2560</v>
      </c>
      <c r="G47" s="2" t="s">
        <v>23</v>
      </c>
      <c r="H47" s="2" t="s">
        <v>24</v>
      </c>
      <c r="I47" s="3">
        <v>44707</v>
      </c>
      <c r="J47" s="2">
        <v>115.95</v>
      </c>
      <c r="K47" s="2">
        <v>142.94999999999999</v>
      </c>
      <c r="L47" s="2">
        <v>100.55</v>
      </c>
      <c r="M47" s="2">
        <v>120.8</v>
      </c>
      <c r="N47" s="2">
        <v>311</v>
      </c>
      <c r="O47" s="2">
        <v>106000</v>
      </c>
    </row>
    <row r="48" spans="1:19" x14ac:dyDescent="0.2">
      <c r="A48" s="3">
        <v>44582</v>
      </c>
      <c r="B48" s="2" t="s">
        <v>19</v>
      </c>
      <c r="C48" s="3">
        <v>44581</v>
      </c>
      <c r="D48" s="2">
        <v>2477.4499999999998</v>
      </c>
      <c r="E48" s="2">
        <v>2601</v>
      </c>
      <c r="F48" s="2">
        <v>2620</v>
      </c>
      <c r="G48" s="2" t="s">
        <v>20</v>
      </c>
      <c r="H48" s="2" t="s">
        <v>21</v>
      </c>
      <c r="I48" s="3">
        <v>44616</v>
      </c>
      <c r="J48" s="2">
        <v>54.55</v>
      </c>
      <c r="K48" s="2">
        <v>54.55</v>
      </c>
      <c r="L48" s="2">
        <v>37.35</v>
      </c>
      <c r="M48" s="2">
        <v>43.25</v>
      </c>
      <c r="N48" s="2">
        <v>140</v>
      </c>
      <c r="O48" s="2">
        <v>24500</v>
      </c>
      <c r="P48" s="2">
        <f t="shared" ref="P48" si="88">IFERROR(J48-J49,0)</f>
        <v>15.549999999999997</v>
      </c>
      <c r="Q48" s="2">
        <f t="shared" ref="Q48" si="89">IF(P48=0, 0, IFERROR(M48 - M49, 0))</f>
        <v>22.7</v>
      </c>
      <c r="R48" s="2">
        <f t="shared" ref="R48" si="90">IF(P48=0, 0, IFERROR(J48 - M49, 0))</f>
        <v>34</v>
      </c>
      <c r="S48" s="2">
        <f t="shared" ref="S48" si="91">IF(P48=0, 0, IFERROR(M48 - J49, 0))</f>
        <v>4.25</v>
      </c>
    </row>
    <row r="49" spans="1:19" x14ac:dyDescent="0.2">
      <c r="A49" s="3">
        <v>44582</v>
      </c>
      <c r="B49" s="2" t="s">
        <v>22</v>
      </c>
      <c r="C49" s="3">
        <v>44585</v>
      </c>
      <c r="D49" s="2">
        <v>2377.9</v>
      </c>
      <c r="E49" s="2">
        <v>2601</v>
      </c>
      <c r="F49" s="2">
        <v>2620</v>
      </c>
      <c r="G49" s="2" t="s">
        <v>20</v>
      </c>
      <c r="H49" s="2" t="s">
        <v>21</v>
      </c>
      <c r="I49" s="3">
        <v>44616</v>
      </c>
      <c r="J49" s="2">
        <v>39</v>
      </c>
      <c r="K49" s="2">
        <v>42.45</v>
      </c>
      <c r="L49" s="2">
        <v>18.95</v>
      </c>
      <c r="M49" s="2">
        <v>20.55</v>
      </c>
      <c r="N49" s="2">
        <v>998</v>
      </c>
      <c r="O49" s="2">
        <v>191000</v>
      </c>
    </row>
    <row r="50" spans="1:19" x14ac:dyDescent="0.2">
      <c r="A50" s="3">
        <v>44582</v>
      </c>
      <c r="B50" s="2" t="s">
        <v>19</v>
      </c>
      <c r="C50" s="3">
        <v>44581</v>
      </c>
      <c r="D50" s="2">
        <v>2477.4499999999998</v>
      </c>
      <c r="E50" s="2">
        <v>2354</v>
      </c>
      <c r="F50" s="2">
        <v>2360</v>
      </c>
      <c r="G50" s="2" t="s">
        <v>23</v>
      </c>
      <c r="H50" s="2" t="s">
        <v>24</v>
      </c>
      <c r="I50" s="3">
        <v>44616</v>
      </c>
      <c r="J50" s="2">
        <v>25</v>
      </c>
      <c r="K50" s="2">
        <v>25</v>
      </c>
      <c r="L50" s="2">
        <v>25</v>
      </c>
      <c r="M50" s="2">
        <v>25</v>
      </c>
      <c r="N50" s="2">
        <v>3</v>
      </c>
      <c r="O50" s="2">
        <v>1250</v>
      </c>
      <c r="P50" s="2">
        <f t="shared" ref="P50" si="92">IFERROR(J50-J51,0)</f>
        <v>-8.9500000000000028</v>
      </c>
      <c r="Q50" s="2">
        <f t="shared" ref="Q50" si="93">IF(P50=0, 0, IFERROR(M50 - M51, 0))</f>
        <v>-47.2</v>
      </c>
      <c r="R50" s="2">
        <f t="shared" ref="R50" si="94">IF(P50=0, 0, IFERROR(J50 - M51, 0))</f>
        <v>-47.2</v>
      </c>
      <c r="S50" s="2">
        <f t="shared" ref="S50" si="95">IF(P50=0, 0, IFERROR(M50 - J51, 0))</f>
        <v>-8.9500000000000028</v>
      </c>
    </row>
    <row r="51" spans="1:19" x14ac:dyDescent="0.2">
      <c r="A51" s="3">
        <v>44582</v>
      </c>
      <c r="B51" s="2" t="s">
        <v>22</v>
      </c>
      <c r="C51" s="3">
        <v>44585</v>
      </c>
      <c r="D51" s="2">
        <v>2377.9</v>
      </c>
      <c r="E51" s="2">
        <v>2354</v>
      </c>
      <c r="F51" s="2">
        <v>2360</v>
      </c>
      <c r="G51" s="2" t="s">
        <v>23</v>
      </c>
      <c r="H51" s="2" t="s">
        <v>24</v>
      </c>
      <c r="I51" s="3">
        <v>44616</v>
      </c>
      <c r="J51" s="2">
        <v>33.950000000000003</v>
      </c>
      <c r="K51" s="2">
        <v>84.7</v>
      </c>
      <c r="L51" s="2">
        <v>30</v>
      </c>
      <c r="M51" s="2">
        <v>72.2</v>
      </c>
      <c r="N51" s="2">
        <v>753</v>
      </c>
      <c r="O51" s="2">
        <v>62250</v>
      </c>
    </row>
    <row r="52" spans="1:19" x14ac:dyDescent="0.2">
      <c r="A52" s="3">
        <v>44491</v>
      </c>
      <c r="B52" s="2" t="s">
        <v>19</v>
      </c>
      <c r="C52" s="3">
        <v>44489</v>
      </c>
      <c r="D52" s="2">
        <v>2700.4</v>
      </c>
      <c r="E52" s="2">
        <v>2835</v>
      </c>
      <c r="F52" s="2">
        <v>2840</v>
      </c>
      <c r="G52" s="2" t="s">
        <v>20</v>
      </c>
      <c r="H52" s="2" t="s">
        <v>21</v>
      </c>
      <c r="I52" s="3">
        <v>44525</v>
      </c>
      <c r="J52" s="2">
        <v>70.400000000000006</v>
      </c>
      <c r="K52" s="2">
        <v>70.45</v>
      </c>
      <c r="L52" s="2">
        <v>70.400000000000006</v>
      </c>
      <c r="M52" s="2">
        <v>70.45</v>
      </c>
      <c r="N52" s="2">
        <v>3</v>
      </c>
      <c r="O52" s="2">
        <v>1000</v>
      </c>
      <c r="P52" s="2">
        <f t="shared" ref="P52" si="96">IFERROR(J52-J53,0)</f>
        <v>30.400000000000006</v>
      </c>
      <c r="Q52" s="2">
        <f t="shared" ref="Q52" si="97">IF(P52=0, 0, IFERROR(M52 - M53, 0))</f>
        <v>44.1</v>
      </c>
      <c r="R52" s="2">
        <f t="shared" ref="R52" si="98">IF(P52=0, 0, IFERROR(J52 - M53, 0))</f>
        <v>44.050000000000004</v>
      </c>
      <c r="S52" s="2">
        <f t="shared" ref="S52" si="99">IF(P52=0, 0, IFERROR(M52 - J53, 0))</f>
        <v>30.450000000000003</v>
      </c>
    </row>
    <row r="53" spans="1:19" x14ac:dyDescent="0.2">
      <c r="A53" s="3">
        <v>44491</v>
      </c>
      <c r="B53" s="2" t="s">
        <v>22</v>
      </c>
      <c r="C53" s="3">
        <v>44494</v>
      </c>
      <c r="D53" s="2">
        <v>2601.8000000000002</v>
      </c>
      <c r="E53" s="2">
        <v>2835</v>
      </c>
      <c r="F53" s="2">
        <v>2840</v>
      </c>
      <c r="G53" s="2" t="s">
        <v>20</v>
      </c>
      <c r="H53" s="2" t="s">
        <v>21</v>
      </c>
      <c r="I53" s="3">
        <v>44525</v>
      </c>
      <c r="J53" s="2">
        <v>40</v>
      </c>
      <c r="K53" s="2">
        <v>40</v>
      </c>
      <c r="L53" s="2">
        <v>23</v>
      </c>
      <c r="M53" s="2">
        <v>26.35</v>
      </c>
      <c r="N53" s="2">
        <v>380</v>
      </c>
      <c r="O53" s="2">
        <v>53000</v>
      </c>
    </row>
    <row r="54" spans="1:19" x14ac:dyDescent="0.2">
      <c r="A54" s="3">
        <v>44491</v>
      </c>
      <c r="B54" s="2" t="s">
        <v>19</v>
      </c>
      <c r="C54" s="3">
        <v>44489</v>
      </c>
      <c r="D54" s="2">
        <v>2700.4</v>
      </c>
      <c r="E54" s="2">
        <v>2565</v>
      </c>
      <c r="F54" s="2">
        <v>2560</v>
      </c>
      <c r="G54" s="2" t="s">
        <v>23</v>
      </c>
      <c r="H54" s="2" t="s">
        <v>24</v>
      </c>
      <c r="I54" s="3">
        <v>44525</v>
      </c>
      <c r="J54" s="2">
        <v>34.1</v>
      </c>
      <c r="K54" s="2">
        <v>35.450000000000003</v>
      </c>
      <c r="L54" s="2">
        <v>34.1</v>
      </c>
      <c r="M54" s="2">
        <v>34.1</v>
      </c>
      <c r="N54" s="2">
        <v>3</v>
      </c>
      <c r="O54" s="2">
        <v>10000</v>
      </c>
      <c r="P54" s="2">
        <f t="shared" ref="P54" si="100">IFERROR(J54-J55,0)</f>
        <v>-20.9</v>
      </c>
      <c r="Q54" s="2">
        <f t="shared" ref="Q54" si="101">IF(P54=0, 0, IFERROR(M54 - M55, 0))</f>
        <v>-24.75</v>
      </c>
      <c r="R54" s="2">
        <f t="shared" ref="R54" si="102">IF(P54=0, 0, IFERROR(J54 - M55, 0))</f>
        <v>-24.75</v>
      </c>
      <c r="S54" s="2">
        <f t="shared" ref="S54" si="103">IF(P54=0, 0, IFERROR(M54 - J55, 0))</f>
        <v>-20.9</v>
      </c>
    </row>
    <row r="55" spans="1:19" x14ac:dyDescent="0.2">
      <c r="A55" s="3">
        <v>44491</v>
      </c>
      <c r="B55" s="2" t="s">
        <v>22</v>
      </c>
      <c r="C55" s="3">
        <v>44494</v>
      </c>
      <c r="D55" s="2">
        <v>2601.8000000000002</v>
      </c>
      <c r="E55" s="2">
        <v>2565</v>
      </c>
      <c r="F55" s="2">
        <v>2560</v>
      </c>
      <c r="G55" s="2" t="s">
        <v>23</v>
      </c>
      <c r="H55" s="2" t="s">
        <v>24</v>
      </c>
      <c r="I55" s="3">
        <v>44525</v>
      </c>
      <c r="J55" s="2">
        <v>55</v>
      </c>
      <c r="K55" s="2">
        <v>81.5</v>
      </c>
      <c r="L55" s="2">
        <v>49.5</v>
      </c>
      <c r="M55" s="2">
        <v>58.85</v>
      </c>
      <c r="N55" s="2">
        <v>777</v>
      </c>
      <c r="O55" s="2">
        <v>119250</v>
      </c>
    </row>
    <row r="56" spans="1:19" x14ac:dyDescent="0.2">
      <c r="A56" s="3">
        <v>44400</v>
      </c>
      <c r="B56" s="2" t="s">
        <v>19</v>
      </c>
      <c r="C56" s="3">
        <v>44391</v>
      </c>
      <c r="D56" s="2">
        <v>2086</v>
      </c>
      <c r="E56" s="2">
        <v>2190</v>
      </c>
      <c r="F56" s="2">
        <v>2200</v>
      </c>
      <c r="G56" s="2" t="s">
        <v>20</v>
      </c>
      <c r="H56" s="2" t="s">
        <v>21</v>
      </c>
      <c r="I56" s="3">
        <v>44434</v>
      </c>
      <c r="J56" s="2">
        <v>39.25</v>
      </c>
      <c r="K56" s="2">
        <v>40.6</v>
      </c>
      <c r="L56" s="2">
        <v>34.1</v>
      </c>
      <c r="M56" s="2">
        <v>35</v>
      </c>
      <c r="N56" s="2">
        <v>578</v>
      </c>
      <c r="O56" s="2">
        <v>431500</v>
      </c>
      <c r="P56" s="2">
        <f t="shared" ref="P56" si="104">IFERROR(J56-J57,0)</f>
        <v>19.149999999999999</v>
      </c>
      <c r="Q56" s="2">
        <f t="shared" ref="Q56" si="105">IF(P56=0, 0, IFERROR(M56 - M57, 0))</f>
        <v>20.55</v>
      </c>
      <c r="R56" s="2">
        <f t="shared" ref="R56" si="106">IF(P56=0, 0, IFERROR(J56 - M57, 0))</f>
        <v>24.8</v>
      </c>
      <c r="S56" s="2">
        <f t="shared" ref="S56" si="107">IF(P56=0, 0, IFERROR(M56 - J57, 0))</f>
        <v>14.899999999999999</v>
      </c>
    </row>
    <row r="57" spans="1:19" x14ac:dyDescent="0.2">
      <c r="A57" s="3">
        <v>44400</v>
      </c>
      <c r="B57" s="2" t="s">
        <v>22</v>
      </c>
      <c r="C57" s="3">
        <v>44404</v>
      </c>
      <c r="D57" s="2">
        <v>2055</v>
      </c>
      <c r="E57" s="2">
        <v>2190</v>
      </c>
      <c r="F57" s="2">
        <v>2200</v>
      </c>
      <c r="G57" s="2" t="s">
        <v>20</v>
      </c>
      <c r="H57" s="2" t="s">
        <v>21</v>
      </c>
      <c r="I57" s="3">
        <v>44434</v>
      </c>
      <c r="J57" s="2">
        <v>20.100000000000001</v>
      </c>
      <c r="K57" s="2">
        <v>20.45</v>
      </c>
      <c r="L57" s="2">
        <v>13.5</v>
      </c>
      <c r="M57" s="2">
        <v>14.45</v>
      </c>
      <c r="N57" s="2">
        <v>6738</v>
      </c>
      <c r="O57" s="2">
        <v>1953500</v>
      </c>
    </row>
    <row r="58" spans="1:19" x14ac:dyDescent="0.2">
      <c r="A58" s="3">
        <v>44400</v>
      </c>
      <c r="B58" s="2" t="s">
        <v>19</v>
      </c>
      <c r="C58" s="3">
        <v>44391</v>
      </c>
      <c r="D58" s="2">
        <v>2086</v>
      </c>
      <c r="E58" s="2">
        <v>1982</v>
      </c>
      <c r="F58" s="2">
        <v>1980</v>
      </c>
      <c r="G58" s="2" t="s">
        <v>23</v>
      </c>
      <c r="H58" s="2" t="s">
        <v>24</v>
      </c>
      <c r="I58" s="3">
        <v>44434</v>
      </c>
      <c r="K58" s="2" t="s">
        <v>25</v>
      </c>
      <c r="L58" s="2" t="s">
        <v>25</v>
      </c>
      <c r="M58" s="2">
        <v>156.55000000000001</v>
      </c>
      <c r="N58" s="2" t="s">
        <v>25</v>
      </c>
      <c r="O58" s="2" t="s">
        <v>25</v>
      </c>
      <c r="P58" s="2">
        <f t="shared" ref="P58" si="108">IFERROR(J58-J59,0)</f>
        <v>-15.6</v>
      </c>
      <c r="Q58" s="2">
        <f t="shared" ref="Q58" si="109">IF(P58=0, 0, IFERROR(M58 - M59, 0))</f>
        <v>136.45000000000002</v>
      </c>
      <c r="R58" s="2">
        <f t="shared" ref="R58" si="110">IF(P58=0, 0, IFERROR(J58 - M59, 0))</f>
        <v>-20.100000000000001</v>
      </c>
      <c r="S58" s="2">
        <f t="shared" ref="S58" si="111">IF(P58=0, 0, IFERROR(M58 - J59, 0))</f>
        <v>140.95000000000002</v>
      </c>
    </row>
    <row r="59" spans="1:19" x14ac:dyDescent="0.2">
      <c r="A59" s="3">
        <v>44400</v>
      </c>
      <c r="B59" s="2" t="s">
        <v>22</v>
      </c>
      <c r="C59" s="3">
        <v>44404</v>
      </c>
      <c r="D59" s="2">
        <v>2055</v>
      </c>
      <c r="E59" s="2">
        <v>1982</v>
      </c>
      <c r="F59" s="2">
        <v>1980</v>
      </c>
      <c r="G59" s="2" t="s">
        <v>23</v>
      </c>
      <c r="H59" s="2" t="s">
        <v>24</v>
      </c>
      <c r="I59" s="3">
        <v>44434</v>
      </c>
      <c r="J59" s="2">
        <v>15.6</v>
      </c>
      <c r="K59" s="2">
        <v>24.75</v>
      </c>
      <c r="L59" s="2">
        <v>14.8</v>
      </c>
      <c r="M59" s="2">
        <v>20.100000000000001</v>
      </c>
      <c r="N59" s="2">
        <v>775</v>
      </c>
      <c r="O59" s="2">
        <v>69250</v>
      </c>
    </row>
    <row r="60" spans="1:19" x14ac:dyDescent="0.2">
      <c r="A60" s="3">
        <v>44316</v>
      </c>
      <c r="B60" s="2" t="s">
        <v>19</v>
      </c>
      <c r="C60" s="3">
        <v>44314</v>
      </c>
      <c r="D60" s="2">
        <v>1997.3</v>
      </c>
      <c r="E60" s="2">
        <v>2097</v>
      </c>
      <c r="F60" s="2">
        <v>2100</v>
      </c>
      <c r="G60" s="2" t="s">
        <v>20</v>
      </c>
      <c r="H60" s="2" t="s">
        <v>21</v>
      </c>
      <c r="I60" s="3">
        <v>44343</v>
      </c>
      <c r="J60" s="2">
        <v>36.950000000000003</v>
      </c>
      <c r="K60" s="2">
        <v>42.75</v>
      </c>
      <c r="L60" s="2">
        <v>33</v>
      </c>
      <c r="M60" s="2">
        <v>36.65</v>
      </c>
      <c r="N60" s="2">
        <v>6239</v>
      </c>
      <c r="O60" s="2">
        <v>1089750</v>
      </c>
      <c r="P60" s="2">
        <f t="shared" ref="P60" si="112">IFERROR(J60-J61,0)</f>
        <v>5.9000000000000021</v>
      </c>
      <c r="Q60" s="2">
        <f t="shared" ref="Q60" si="113">IF(P60=0, 0, IFERROR(M60 - M61, 0))</f>
        <v>5.9499999999999993</v>
      </c>
      <c r="R60" s="2">
        <f t="shared" ref="R60" si="114">IF(P60=0, 0, IFERROR(J60 - M61, 0))</f>
        <v>6.2500000000000036</v>
      </c>
      <c r="S60" s="2">
        <f t="shared" ref="S60" si="115">IF(P60=0, 0, IFERROR(M60 - J61, 0))</f>
        <v>5.5999999999999979</v>
      </c>
    </row>
    <row r="61" spans="1:19" x14ac:dyDescent="0.2">
      <c r="A61" s="3">
        <v>44316</v>
      </c>
      <c r="B61" s="2" t="s">
        <v>19</v>
      </c>
      <c r="C61" s="3">
        <v>44314</v>
      </c>
      <c r="D61" s="2">
        <v>1997.3</v>
      </c>
      <c r="E61" s="2">
        <v>1897</v>
      </c>
      <c r="F61" s="2">
        <v>1900</v>
      </c>
      <c r="G61" s="2" t="s">
        <v>23</v>
      </c>
      <c r="H61" s="2" t="s">
        <v>24</v>
      </c>
      <c r="I61" s="3">
        <v>44343</v>
      </c>
      <c r="J61" s="2">
        <v>31.05</v>
      </c>
      <c r="K61" s="2">
        <v>35.6</v>
      </c>
      <c r="L61" s="2">
        <v>28.5</v>
      </c>
      <c r="M61" s="2">
        <v>30.7</v>
      </c>
      <c r="N61" s="2">
        <v>2998</v>
      </c>
      <c r="O61" s="2">
        <v>832000</v>
      </c>
    </row>
    <row r="62" spans="1:19" x14ac:dyDescent="0.2">
      <c r="A62" s="3">
        <v>44218</v>
      </c>
      <c r="B62" s="2" t="s">
        <v>19</v>
      </c>
      <c r="C62" s="3">
        <v>44217</v>
      </c>
      <c r="D62" s="2">
        <v>2099.4</v>
      </c>
      <c r="E62" s="2">
        <v>2204</v>
      </c>
      <c r="F62" s="2">
        <v>2220</v>
      </c>
      <c r="G62" s="2" t="s">
        <v>20</v>
      </c>
      <c r="H62" s="2" t="s">
        <v>21</v>
      </c>
      <c r="I62" s="3">
        <v>44252</v>
      </c>
      <c r="J62" s="2">
        <v>52.85</v>
      </c>
      <c r="K62" s="2">
        <v>59.9</v>
      </c>
      <c r="L62" s="2">
        <v>52.85</v>
      </c>
      <c r="M62" s="2">
        <v>57.6</v>
      </c>
      <c r="N62" s="2">
        <v>12</v>
      </c>
      <c r="O62" s="2">
        <v>2000</v>
      </c>
      <c r="P62" s="2">
        <f t="shared" ref="P62" si="116">IFERROR(J62-J63,0)</f>
        <v>7.6499999999999986</v>
      </c>
      <c r="Q62" s="2">
        <f t="shared" ref="Q62" si="117">IF(P62=0, 0, IFERROR(M62 - M63, 0))</f>
        <v>34.400000000000006</v>
      </c>
      <c r="R62" s="2">
        <f t="shared" ref="R62" si="118">IF(P62=0, 0, IFERROR(J62 - M63, 0))</f>
        <v>29.650000000000002</v>
      </c>
      <c r="S62" s="2">
        <f t="shared" ref="S62" si="119">IF(P62=0, 0, IFERROR(M62 - J63, 0))</f>
        <v>12.399999999999999</v>
      </c>
    </row>
    <row r="63" spans="1:19" x14ac:dyDescent="0.2">
      <c r="A63" s="3">
        <v>44218</v>
      </c>
      <c r="B63" s="2" t="s">
        <v>22</v>
      </c>
      <c r="C63" s="3">
        <v>44221</v>
      </c>
      <c r="D63" s="2">
        <v>1941</v>
      </c>
      <c r="E63" s="2">
        <v>2204</v>
      </c>
      <c r="F63" s="2">
        <v>2220</v>
      </c>
      <c r="G63" s="2" t="s">
        <v>20</v>
      </c>
      <c r="H63" s="2" t="s">
        <v>21</v>
      </c>
      <c r="I63" s="3">
        <v>44252</v>
      </c>
      <c r="J63" s="2">
        <v>45.2</v>
      </c>
      <c r="K63" s="2">
        <v>45.2</v>
      </c>
      <c r="L63" s="2">
        <v>22.3</v>
      </c>
      <c r="M63" s="2">
        <v>23.2</v>
      </c>
      <c r="N63" s="2">
        <v>298</v>
      </c>
      <c r="O63" s="2">
        <v>27250</v>
      </c>
    </row>
    <row r="64" spans="1:19" x14ac:dyDescent="0.2">
      <c r="A64" s="3">
        <v>44218</v>
      </c>
      <c r="B64" s="2" t="s">
        <v>19</v>
      </c>
      <c r="C64" s="3">
        <v>44217</v>
      </c>
      <c r="D64" s="2">
        <v>2099.4</v>
      </c>
      <c r="E64" s="2">
        <v>1994</v>
      </c>
      <c r="F64" s="2">
        <v>2000</v>
      </c>
      <c r="G64" s="2" t="s">
        <v>23</v>
      </c>
      <c r="H64" s="2" t="s">
        <v>24</v>
      </c>
      <c r="I64" s="3">
        <v>44252</v>
      </c>
      <c r="J64" s="2">
        <v>54.8</v>
      </c>
      <c r="K64" s="2">
        <v>60.05</v>
      </c>
      <c r="L64" s="2">
        <v>41.95</v>
      </c>
      <c r="M64" s="2">
        <v>49.8</v>
      </c>
      <c r="N64" s="2">
        <v>1915</v>
      </c>
      <c r="O64" s="2">
        <v>299000</v>
      </c>
      <c r="P64" s="2">
        <f t="shared" ref="P64" si="120">IFERROR(J64-J65,0)</f>
        <v>-25.200000000000003</v>
      </c>
      <c r="Q64" s="2">
        <f t="shared" ref="Q64" si="121">IF(P64=0, 0, IFERROR(M64 - M65, 0))</f>
        <v>-71.95</v>
      </c>
      <c r="R64" s="2">
        <f t="shared" ref="R64" si="122">IF(P64=0, 0, IFERROR(J64 - M65, 0))</f>
        <v>-66.95</v>
      </c>
      <c r="S64" s="2">
        <f t="shared" ref="S64" si="123">IF(P64=0, 0, IFERROR(M64 - J65, 0))</f>
        <v>-30.200000000000003</v>
      </c>
    </row>
    <row r="65" spans="1:19" x14ac:dyDescent="0.2">
      <c r="A65" s="3">
        <v>44218</v>
      </c>
      <c r="B65" s="2" t="s">
        <v>22</v>
      </c>
      <c r="C65" s="3">
        <v>44221</v>
      </c>
      <c r="D65" s="2">
        <v>1941</v>
      </c>
      <c r="E65" s="2">
        <v>1994</v>
      </c>
      <c r="F65" s="2">
        <v>2000</v>
      </c>
      <c r="G65" s="2" t="s">
        <v>23</v>
      </c>
      <c r="H65" s="2" t="s">
        <v>24</v>
      </c>
      <c r="I65" s="3">
        <v>44252</v>
      </c>
      <c r="J65" s="2">
        <v>80</v>
      </c>
      <c r="K65" s="2">
        <v>124.75</v>
      </c>
      <c r="L65" s="2">
        <v>70</v>
      </c>
      <c r="M65" s="2">
        <v>121.75</v>
      </c>
      <c r="N65" s="2">
        <v>2737</v>
      </c>
      <c r="O65" s="2">
        <v>566500</v>
      </c>
    </row>
    <row r="66" spans="1:19" x14ac:dyDescent="0.2">
      <c r="A66" s="3">
        <v>44134</v>
      </c>
      <c r="B66" s="2" t="s">
        <v>19</v>
      </c>
      <c r="C66" s="3">
        <v>44132</v>
      </c>
      <c r="D66" s="2">
        <v>2011.45</v>
      </c>
      <c r="E66" s="2">
        <v>2112</v>
      </c>
      <c r="F66" s="2">
        <v>2120</v>
      </c>
      <c r="G66" s="2" t="s">
        <v>20</v>
      </c>
      <c r="H66" s="2" t="s">
        <v>21</v>
      </c>
      <c r="I66" s="3">
        <v>44161</v>
      </c>
      <c r="J66" s="2">
        <v>66.75</v>
      </c>
      <c r="K66" s="2">
        <v>74</v>
      </c>
      <c r="L66" s="2">
        <v>57.05</v>
      </c>
      <c r="M66" s="2">
        <v>59.35</v>
      </c>
      <c r="N66" s="2">
        <v>405</v>
      </c>
      <c r="O66" s="2">
        <v>176750</v>
      </c>
      <c r="P66" s="2">
        <f t="shared" ref="P66" si="124">IFERROR(J66-J67,0)</f>
        <v>42.7</v>
      </c>
      <c r="Q66" s="2">
        <f t="shared" ref="Q66" si="125">IF(P66=0, 0, IFERROR(M66 - M67, 0))</f>
        <v>38.400000000000006</v>
      </c>
      <c r="R66" s="2">
        <f t="shared" ref="R66" si="126">IF(P66=0, 0, IFERROR(J66 - M67, 0))</f>
        <v>45.8</v>
      </c>
      <c r="S66" s="2">
        <f t="shared" ref="S66" si="127">IF(P66=0, 0, IFERROR(M66 - J67, 0))</f>
        <v>35.299999999999997</v>
      </c>
    </row>
    <row r="67" spans="1:19" x14ac:dyDescent="0.2">
      <c r="A67" s="3">
        <v>44134</v>
      </c>
      <c r="B67" s="2" t="s">
        <v>22</v>
      </c>
      <c r="C67" s="3">
        <v>44138</v>
      </c>
      <c r="D67" s="2">
        <v>1850.4</v>
      </c>
      <c r="E67" s="2">
        <v>2112</v>
      </c>
      <c r="F67" s="2">
        <v>2120</v>
      </c>
      <c r="G67" s="2" t="s">
        <v>20</v>
      </c>
      <c r="H67" s="2" t="s">
        <v>21</v>
      </c>
      <c r="I67" s="3">
        <v>44161</v>
      </c>
      <c r="J67" s="2">
        <v>24.05</v>
      </c>
      <c r="K67" s="2">
        <v>26.4</v>
      </c>
      <c r="L67" s="2">
        <v>17.600000000000001</v>
      </c>
      <c r="M67" s="2">
        <v>20.95</v>
      </c>
      <c r="N67" s="2">
        <v>1413</v>
      </c>
      <c r="O67" s="2">
        <v>365620</v>
      </c>
    </row>
    <row r="68" spans="1:19" x14ac:dyDescent="0.2">
      <c r="A68" s="3">
        <v>44134</v>
      </c>
      <c r="B68" s="2" t="s">
        <v>19</v>
      </c>
      <c r="C68" s="3">
        <v>44132</v>
      </c>
      <c r="D68" s="2">
        <v>2011.45</v>
      </c>
      <c r="E68" s="2">
        <v>1911</v>
      </c>
      <c r="F68" s="2">
        <v>1920</v>
      </c>
      <c r="G68" s="2" t="s">
        <v>23</v>
      </c>
      <c r="H68" s="2" t="s">
        <v>24</v>
      </c>
      <c r="I68" s="3">
        <v>44161</v>
      </c>
      <c r="J68" s="2">
        <v>37.799999999999997</v>
      </c>
      <c r="K68" s="2">
        <v>52.6</v>
      </c>
      <c r="L68" s="2">
        <v>37.799999999999997</v>
      </c>
      <c r="M68" s="2">
        <v>49.9</v>
      </c>
      <c r="N68" s="2">
        <v>130</v>
      </c>
      <c r="O68" s="2">
        <v>52520</v>
      </c>
      <c r="P68" s="2">
        <f t="shared" ref="P68" si="128">IFERROR(J68-J69,0)</f>
        <v>-69.2</v>
      </c>
      <c r="Q68" s="2">
        <f t="shared" ref="Q68" si="129">IF(P68=0, 0, IFERROR(M68 - M69, 0))</f>
        <v>-82.15</v>
      </c>
      <c r="R68" s="2">
        <f t="shared" ref="R68" si="130">IF(P68=0, 0, IFERROR(J68 - M69, 0))</f>
        <v>-94.250000000000014</v>
      </c>
      <c r="S68" s="2">
        <f t="shared" ref="S68" si="131">IF(P68=0, 0, IFERROR(M68 - J69, 0))</f>
        <v>-57.1</v>
      </c>
    </row>
    <row r="69" spans="1:19" x14ac:dyDescent="0.2">
      <c r="A69" s="3">
        <v>44134</v>
      </c>
      <c r="B69" s="2" t="s">
        <v>22</v>
      </c>
      <c r="C69" s="3">
        <v>44138</v>
      </c>
      <c r="D69" s="2">
        <v>1850.4</v>
      </c>
      <c r="E69" s="2">
        <v>1911</v>
      </c>
      <c r="F69" s="2">
        <v>1920</v>
      </c>
      <c r="G69" s="2" t="s">
        <v>23</v>
      </c>
      <c r="H69" s="2" t="s">
        <v>24</v>
      </c>
      <c r="I69" s="3">
        <v>44161</v>
      </c>
      <c r="J69" s="2">
        <v>107</v>
      </c>
      <c r="K69" s="2">
        <v>140</v>
      </c>
      <c r="L69" s="2">
        <v>91.4</v>
      </c>
      <c r="M69" s="2">
        <v>132.05000000000001</v>
      </c>
      <c r="N69" s="2">
        <v>591</v>
      </c>
      <c r="O69" s="2">
        <v>176750</v>
      </c>
    </row>
    <row r="70" spans="1:19" x14ac:dyDescent="0.2">
      <c r="A70" s="3">
        <v>44042</v>
      </c>
      <c r="B70" s="2" t="s">
        <v>19</v>
      </c>
      <c r="C70" s="3">
        <v>44041</v>
      </c>
      <c r="D70" s="2">
        <v>2096.65</v>
      </c>
      <c r="E70" s="2">
        <v>2201</v>
      </c>
      <c r="F70" s="2">
        <v>2220</v>
      </c>
      <c r="G70" s="2" t="s">
        <v>20</v>
      </c>
      <c r="H70" s="2" t="s">
        <v>21</v>
      </c>
      <c r="I70" s="3">
        <v>44070</v>
      </c>
      <c r="J70" s="2">
        <v>113.75</v>
      </c>
      <c r="K70" s="2">
        <v>115.05</v>
      </c>
      <c r="L70" s="2">
        <v>65.75</v>
      </c>
      <c r="M70" s="2">
        <v>74.45</v>
      </c>
      <c r="N70" s="2">
        <v>762</v>
      </c>
      <c r="O70" s="2">
        <v>241390</v>
      </c>
      <c r="P70" s="2">
        <f t="shared" ref="P70" si="132">IFERROR(J70-J71,0)</f>
        <v>49.5</v>
      </c>
      <c r="Q70" s="2">
        <f t="shared" ref="Q70" si="133">IF(P70=0, 0, IFERROR(M70 - M71, 0))</f>
        <v>27.6</v>
      </c>
      <c r="R70" s="2">
        <f t="shared" ref="R70" si="134">IF(P70=0, 0, IFERROR(J70 - M71, 0))</f>
        <v>66.900000000000006</v>
      </c>
      <c r="S70" s="2">
        <f t="shared" ref="S70" si="135">IF(P70=0, 0, IFERROR(M70 - J71, 0))</f>
        <v>10.200000000000003</v>
      </c>
    </row>
    <row r="71" spans="1:19" x14ac:dyDescent="0.2">
      <c r="A71" s="3">
        <v>44042</v>
      </c>
      <c r="B71" s="2" t="s">
        <v>22</v>
      </c>
      <c r="C71" s="3">
        <v>44043</v>
      </c>
      <c r="D71" s="2">
        <v>2067.1</v>
      </c>
      <c r="E71" s="2">
        <v>2201</v>
      </c>
      <c r="F71" s="2">
        <v>2220</v>
      </c>
      <c r="G71" s="2" t="s">
        <v>20</v>
      </c>
      <c r="H71" s="2" t="s">
        <v>21</v>
      </c>
      <c r="I71" s="3">
        <v>44070</v>
      </c>
      <c r="J71" s="2">
        <v>64.25</v>
      </c>
      <c r="K71" s="2">
        <v>73.05</v>
      </c>
      <c r="L71" s="2">
        <v>44</v>
      </c>
      <c r="M71" s="2">
        <v>46.85</v>
      </c>
      <c r="N71" s="2">
        <v>1887</v>
      </c>
      <c r="O71" s="2">
        <v>269165</v>
      </c>
    </row>
    <row r="72" spans="1:19" x14ac:dyDescent="0.2">
      <c r="A72" s="3">
        <v>44042</v>
      </c>
      <c r="B72" s="2" t="s">
        <v>19</v>
      </c>
      <c r="C72" s="3">
        <v>44041</v>
      </c>
      <c r="D72" s="2">
        <v>2096.65</v>
      </c>
      <c r="E72" s="2">
        <v>1992</v>
      </c>
      <c r="F72" s="2">
        <v>2000</v>
      </c>
      <c r="G72" s="2" t="s">
        <v>23</v>
      </c>
      <c r="H72" s="2" t="s">
        <v>24</v>
      </c>
      <c r="I72" s="3">
        <v>44070</v>
      </c>
      <c r="J72" s="2">
        <v>55.6</v>
      </c>
      <c r="K72" s="2">
        <v>74.45</v>
      </c>
      <c r="L72" s="2">
        <v>55.5</v>
      </c>
      <c r="M72" s="2">
        <v>66.099999999999994</v>
      </c>
      <c r="N72" s="2">
        <v>4774</v>
      </c>
      <c r="O72" s="2">
        <v>1057470</v>
      </c>
      <c r="P72" s="2">
        <f t="shared" ref="P72" si="136">IFERROR(J72-J73,0)</f>
        <v>3</v>
      </c>
      <c r="Q72" s="2">
        <f t="shared" ref="Q72" si="137">IF(P72=0, 0, IFERROR(M72 - M73, 0))</f>
        <v>6.2499999999999929</v>
      </c>
      <c r="R72" s="2">
        <f t="shared" ref="R72" si="138">IF(P72=0, 0, IFERROR(J72 - M73, 0))</f>
        <v>-4.25</v>
      </c>
      <c r="S72" s="2">
        <f t="shared" ref="S72" si="139">IF(P72=0, 0, IFERROR(M72 - J73, 0))</f>
        <v>13.499999999999993</v>
      </c>
    </row>
    <row r="73" spans="1:19" x14ac:dyDescent="0.2">
      <c r="A73" s="3">
        <v>44042</v>
      </c>
      <c r="B73" s="2" t="s">
        <v>22</v>
      </c>
      <c r="C73" s="3">
        <v>44043</v>
      </c>
      <c r="D73" s="2">
        <v>2067.1</v>
      </c>
      <c r="E73" s="2">
        <v>1992</v>
      </c>
      <c r="F73" s="2">
        <v>2000</v>
      </c>
      <c r="G73" s="2" t="s">
        <v>23</v>
      </c>
      <c r="H73" s="2" t="s">
        <v>24</v>
      </c>
      <c r="I73" s="3">
        <v>44070</v>
      </c>
      <c r="J73" s="2">
        <v>52.6</v>
      </c>
      <c r="K73" s="2">
        <v>70.650000000000006</v>
      </c>
      <c r="L73" s="2">
        <v>49.95</v>
      </c>
      <c r="M73" s="2">
        <v>59.85</v>
      </c>
      <c r="N73" s="2">
        <v>12849</v>
      </c>
      <c r="O73" s="2">
        <v>1554390</v>
      </c>
    </row>
    <row r="74" spans="1:19" x14ac:dyDescent="0.2">
      <c r="A74" s="3">
        <v>43951</v>
      </c>
      <c r="B74" s="2" t="s">
        <v>19</v>
      </c>
      <c r="C74" s="3">
        <v>43950</v>
      </c>
      <c r="D74" s="2">
        <v>1426.95</v>
      </c>
      <c r="E74" s="2">
        <v>1498</v>
      </c>
      <c r="F74" s="2">
        <v>1500</v>
      </c>
      <c r="G74" s="2" t="s">
        <v>20</v>
      </c>
      <c r="H74" s="2" t="s">
        <v>21</v>
      </c>
      <c r="I74" s="3">
        <v>43979</v>
      </c>
      <c r="J74" s="2">
        <v>62.2</v>
      </c>
      <c r="K74" s="2">
        <v>70.2</v>
      </c>
      <c r="L74" s="2">
        <v>53.5</v>
      </c>
      <c r="M74" s="2">
        <v>57.3</v>
      </c>
      <c r="N74" s="2">
        <v>4550</v>
      </c>
      <c r="O74" s="2">
        <v>1125500</v>
      </c>
      <c r="P74" s="2">
        <f t="shared" ref="P74" si="140">IFERROR(J74-J75,0)</f>
        <v>2.1000000000000014</v>
      </c>
      <c r="Q74" s="2">
        <f t="shared" ref="Q74" si="141">IF(P74=0, 0, IFERROR(M74 - M75, 0))</f>
        <v>-2.2000000000000028</v>
      </c>
      <c r="R74" s="2">
        <f t="shared" ref="R74" si="142">IF(P74=0, 0, IFERROR(J74 - M75, 0))</f>
        <v>2.7000000000000028</v>
      </c>
      <c r="S74" s="2">
        <f t="shared" ref="S74" si="143">IF(P74=0, 0, IFERROR(M74 - J75, 0))</f>
        <v>-2.8000000000000043</v>
      </c>
    </row>
    <row r="75" spans="1:19" x14ac:dyDescent="0.2">
      <c r="A75" s="3">
        <v>43951</v>
      </c>
      <c r="B75" s="2" t="s">
        <v>22</v>
      </c>
      <c r="C75" s="3">
        <v>43955</v>
      </c>
      <c r="D75" s="2">
        <v>1435.2</v>
      </c>
      <c r="E75" s="2">
        <v>1498</v>
      </c>
      <c r="F75" s="2">
        <v>1500</v>
      </c>
      <c r="G75" s="2" t="s">
        <v>20</v>
      </c>
      <c r="H75" s="2" t="s">
        <v>21</v>
      </c>
      <c r="I75" s="3">
        <v>43979</v>
      </c>
      <c r="J75" s="2">
        <v>60.1</v>
      </c>
      <c r="K75" s="2">
        <v>73.650000000000006</v>
      </c>
      <c r="L75" s="2">
        <v>52</v>
      </c>
      <c r="M75" s="2">
        <v>59.5</v>
      </c>
      <c r="N75" s="2">
        <v>12423</v>
      </c>
      <c r="O75" s="2">
        <v>1698000</v>
      </c>
    </row>
    <row r="76" spans="1:19" x14ac:dyDescent="0.2">
      <c r="A76" s="3">
        <v>43951</v>
      </c>
      <c r="B76" s="2" t="s">
        <v>19</v>
      </c>
      <c r="C76" s="3">
        <v>43950</v>
      </c>
      <c r="D76" s="2">
        <v>1426.95</v>
      </c>
      <c r="E76" s="2">
        <v>1356</v>
      </c>
      <c r="F76" s="2">
        <v>1360</v>
      </c>
      <c r="G76" s="2" t="s">
        <v>23</v>
      </c>
      <c r="H76" s="2" t="s">
        <v>24</v>
      </c>
      <c r="I76" s="3">
        <v>43979</v>
      </c>
      <c r="J76" s="2">
        <v>54.6</v>
      </c>
      <c r="K76" s="2">
        <v>61.2</v>
      </c>
      <c r="L76" s="2">
        <v>49.6</v>
      </c>
      <c r="M76" s="2">
        <v>56.1</v>
      </c>
      <c r="N76" s="2">
        <v>621</v>
      </c>
      <c r="O76" s="2">
        <v>155000</v>
      </c>
      <c r="P76" s="2">
        <f t="shared" ref="P76" si="144">IFERROR(J76-J77,0)</f>
        <v>4.5500000000000043</v>
      </c>
      <c r="Q76" s="2">
        <f t="shared" ref="Q76" si="145">IF(P76=0, 0, IFERROR(M76 - M77, 0))</f>
        <v>4.3000000000000043</v>
      </c>
      <c r="R76" s="2">
        <f t="shared" ref="R76" si="146">IF(P76=0, 0, IFERROR(J76 - M77, 0))</f>
        <v>2.8000000000000043</v>
      </c>
      <c r="S76" s="2">
        <f t="shared" ref="S76" si="147">IF(P76=0, 0, IFERROR(M76 - J77, 0))</f>
        <v>6.0500000000000043</v>
      </c>
    </row>
    <row r="77" spans="1:19" x14ac:dyDescent="0.2">
      <c r="A77" s="3">
        <v>43951</v>
      </c>
      <c r="B77" s="2" t="s">
        <v>22</v>
      </c>
      <c r="C77" s="3">
        <v>43955</v>
      </c>
      <c r="D77" s="2">
        <v>1435.2</v>
      </c>
      <c r="E77" s="2">
        <v>1356</v>
      </c>
      <c r="F77" s="2">
        <v>1360</v>
      </c>
      <c r="G77" s="2" t="s">
        <v>23</v>
      </c>
      <c r="H77" s="2" t="s">
        <v>24</v>
      </c>
      <c r="I77" s="3">
        <v>43979</v>
      </c>
      <c r="J77" s="2">
        <v>50.05</v>
      </c>
      <c r="K77" s="2">
        <v>56.75</v>
      </c>
      <c r="L77" s="2">
        <v>46</v>
      </c>
      <c r="M77" s="2">
        <v>51.8</v>
      </c>
      <c r="N77" s="2">
        <v>1854</v>
      </c>
      <c r="O77" s="2">
        <v>242500</v>
      </c>
    </row>
    <row r="78" spans="1:19" x14ac:dyDescent="0.2">
      <c r="A78" s="3">
        <v>43847</v>
      </c>
      <c r="B78" s="2" t="s">
        <v>19</v>
      </c>
      <c r="C78" s="3">
        <v>43846</v>
      </c>
      <c r="D78" s="2">
        <v>1537.9</v>
      </c>
      <c r="E78" s="2">
        <v>1615</v>
      </c>
      <c r="F78" s="2">
        <v>1620</v>
      </c>
      <c r="G78" s="2" t="s">
        <v>20</v>
      </c>
      <c r="H78" s="2" t="s">
        <v>21</v>
      </c>
      <c r="I78" s="3">
        <v>43860</v>
      </c>
      <c r="J78" s="2">
        <v>10</v>
      </c>
      <c r="K78" s="2">
        <v>11.1</v>
      </c>
      <c r="L78" s="2">
        <v>9</v>
      </c>
      <c r="M78" s="2">
        <v>10.35</v>
      </c>
      <c r="N78" s="2">
        <v>1792</v>
      </c>
      <c r="O78" s="2">
        <v>839000</v>
      </c>
      <c r="P78" s="2">
        <f t="shared" ref="P78" si="148">IFERROR(J78-J79,0)</f>
        <v>-13.2</v>
      </c>
      <c r="Q78" s="2">
        <f t="shared" ref="Q78" si="149">IF(P78=0, 0, IFERROR(M78 - M79, 0))</f>
        <v>5.6499999999999995</v>
      </c>
      <c r="R78" s="2">
        <f t="shared" ref="R78" si="150">IF(P78=0, 0, IFERROR(J78 - M79, 0))</f>
        <v>5.3</v>
      </c>
      <c r="S78" s="2">
        <f t="shared" ref="S78" si="151">IF(P78=0, 0, IFERROR(M78 - J79, 0))</f>
        <v>-12.85</v>
      </c>
    </row>
    <row r="79" spans="1:19" x14ac:dyDescent="0.2">
      <c r="A79" s="3">
        <v>43847</v>
      </c>
      <c r="B79" s="2" t="s">
        <v>22</v>
      </c>
      <c r="C79" s="3">
        <v>43850</v>
      </c>
      <c r="D79" s="2">
        <v>1532.35</v>
      </c>
      <c r="E79" s="2">
        <v>1615</v>
      </c>
      <c r="F79" s="2">
        <v>1620</v>
      </c>
      <c r="G79" s="2" t="s">
        <v>20</v>
      </c>
      <c r="H79" s="2" t="s">
        <v>21</v>
      </c>
      <c r="I79" s="3">
        <v>43860</v>
      </c>
      <c r="J79" s="2">
        <v>23.2</v>
      </c>
      <c r="K79" s="2">
        <v>23.35</v>
      </c>
      <c r="L79" s="2">
        <v>4.3499999999999996</v>
      </c>
      <c r="M79" s="2">
        <v>4.7</v>
      </c>
      <c r="N79" s="2">
        <v>13170</v>
      </c>
      <c r="O79" s="2">
        <v>1516000</v>
      </c>
    </row>
    <row r="80" spans="1:19" x14ac:dyDescent="0.2">
      <c r="A80" s="3">
        <v>43847</v>
      </c>
      <c r="B80" s="2" t="s">
        <v>19</v>
      </c>
      <c r="C80" s="3">
        <v>43846</v>
      </c>
      <c r="D80" s="2">
        <v>1537.9</v>
      </c>
      <c r="E80" s="2">
        <v>1461</v>
      </c>
      <c r="F80" s="2">
        <v>1460</v>
      </c>
      <c r="G80" s="2" t="s">
        <v>23</v>
      </c>
      <c r="H80" s="2" t="s">
        <v>24</v>
      </c>
      <c r="I80" s="3">
        <v>43860</v>
      </c>
      <c r="J80" s="2">
        <v>9.6</v>
      </c>
      <c r="K80" s="2">
        <v>9.6</v>
      </c>
      <c r="L80" s="2">
        <v>6.9</v>
      </c>
      <c r="M80" s="2">
        <v>7.7</v>
      </c>
      <c r="N80" s="2">
        <v>1069</v>
      </c>
      <c r="O80" s="2">
        <v>720500</v>
      </c>
      <c r="P80" s="2">
        <f t="shared" ref="P80" si="152">IFERROR(J80-J81,0)</f>
        <v>8.1</v>
      </c>
      <c r="Q80" s="2">
        <f t="shared" ref="Q80" si="153">IF(P80=0, 0, IFERROR(M80 - M81, 0))</f>
        <v>3.75</v>
      </c>
      <c r="R80" s="2">
        <f t="shared" ref="R80" si="154">IF(P80=0, 0, IFERROR(J80 - M81, 0))</f>
        <v>5.6499999999999995</v>
      </c>
      <c r="S80" s="2">
        <f t="shared" ref="S80" si="155">IF(P80=0, 0, IFERROR(M80 - J81, 0))</f>
        <v>6.2</v>
      </c>
    </row>
    <row r="81" spans="1:19" x14ac:dyDescent="0.2">
      <c r="A81" s="3">
        <v>43847</v>
      </c>
      <c r="B81" s="2" t="s">
        <v>22</v>
      </c>
      <c r="C81" s="3">
        <v>43850</v>
      </c>
      <c r="D81" s="2">
        <v>1532.35</v>
      </c>
      <c r="E81" s="2">
        <v>1461</v>
      </c>
      <c r="F81" s="2">
        <v>1460</v>
      </c>
      <c r="G81" s="2" t="s">
        <v>23</v>
      </c>
      <c r="H81" s="2" t="s">
        <v>24</v>
      </c>
      <c r="I81" s="3">
        <v>43860</v>
      </c>
      <c r="J81" s="2">
        <v>1.5</v>
      </c>
      <c r="K81" s="2">
        <v>4.55</v>
      </c>
      <c r="L81" s="2">
        <v>1.1000000000000001</v>
      </c>
      <c r="M81" s="2">
        <v>3.95</v>
      </c>
      <c r="N81" s="2">
        <v>2145</v>
      </c>
      <c r="O81" s="2">
        <v>510500</v>
      </c>
    </row>
    <row r="82" spans="1:19" x14ac:dyDescent="0.2">
      <c r="A82" s="3">
        <v>43756</v>
      </c>
      <c r="B82" s="2" t="s">
        <v>19</v>
      </c>
      <c r="C82" s="3">
        <v>43755</v>
      </c>
      <c r="D82" s="2">
        <v>1396.5</v>
      </c>
      <c r="E82" s="2">
        <v>1466</v>
      </c>
      <c r="F82" s="2">
        <v>1480</v>
      </c>
      <c r="G82" s="2" t="s">
        <v>20</v>
      </c>
      <c r="H82" s="2" t="s">
        <v>21</v>
      </c>
      <c r="I82" s="3">
        <v>43769</v>
      </c>
      <c r="J82" s="2">
        <v>5</v>
      </c>
      <c r="K82" s="2">
        <v>7.1</v>
      </c>
      <c r="L82" s="2">
        <v>4.4000000000000004</v>
      </c>
      <c r="M82" s="2">
        <v>6.5</v>
      </c>
      <c r="N82" s="2">
        <v>1404</v>
      </c>
      <c r="O82" s="2">
        <v>650000</v>
      </c>
      <c r="P82" s="2">
        <f t="shared" ref="P82" si="156">IFERROR(J82-J83,0)</f>
        <v>-7.15</v>
      </c>
      <c r="Q82" s="2">
        <f t="shared" ref="Q82" si="157">IF(P82=0, 0, IFERROR(M82 - M83, 0))</f>
        <v>-0.65000000000000036</v>
      </c>
      <c r="R82" s="2">
        <f t="shared" ref="R82" si="158">IF(P82=0, 0, IFERROR(J82 - M83, 0))</f>
        <v>-2.1500000000000004</v>
      </c>
      <c r="S82" s="2">
        <f t="shared" ref="S82" si="159">IF(P82=0, 0, IFERROR(M82 - J83, 0))</f>
        <v>-5.65</v>
      </c>
    </row>
    <row r="83" spans="1:19" x14ac:dyDescent="0.2">
      <c r="A83" s="3">
        <v>43756</v>
      </c>
      <c r="B83" s="2" t="s">
        <v>22</v>
      </c>
      <c r="C83" s="3">
        <v>43760</v>
      </c>
      <c r="D83" s="2">
        <v>1414.15</v>
      </c>
      <c r="E83" s="2">
        <v>1466</v>
      </c>
      <c r="F83" s="2">
        <v>1480</v>
      </c>
      <c r="G83" s="2" t="s">
        <v>20</v>
      </c>
      <c r="H83" s="2" t="s">
        <v>21</v>
      </c>
      <c r="I83" s="3">
        <v>43769</v>
      </c>
      <c r="J83" s="2">
        <v>12.15</v>
      </c>
      <c r="K83" s="2">
        <v>13.7</v>
      </c>
      <c r="L83" s="2">
        <v>5.7</v>
      </c>
      <c r="M83" s="2">
        <v>7.15</v>
      </c>
      <c r="N83" s="2">
        <v>6622</v>
      </c>
      <c r="O83" s="2">
        <v>1138500</v>
      </c>
    </row>
    <row r="84" spans="1:19" x14ac:dyDescent="0.2">
      <c r="A84" s="3">
        <v>43756</v>
      </c>
      <c r="B84" s="2" t="s">
        <v>19</v>
      </c>
      <c r="C84" s="3">
        <v>43755</v>
      </c>
      <c r="D84" s="2">
        <v>1396.5</v>
      </c>
      <c r="E84" s="2">
        <v>1327</v>
      </c>
      <c r="F84" s="2">
        <v>1320</v>
      </c>
      <c r="G84" s="2" t="s">
        <v>23</v>
      </c>
      <c r="H84" s="2" t="s">
        <v>24</v>
      </c>
      <c r="I84" s="3">
        <v>43769</v>
      </c>
      <c r="J84" s="2">
        <v>11.1</v>
      </c>
      <c r="K84" s="2">
        <v>12.05</v>
      </c>
      <c r="L84" s="2">
        <v>6.55</v>
      </c>
      <c r="M84" s="2">
        <v>7</v>
      </c>
      <c r="N84" s="2">
        <v>1977</v>
      </c>
      <c r="O84" s="2">
        <v>417500</v>
      </c>
      <c r="P84" s="2">
        <f t="shared" ref="P84" si="160">IFERROR(J84-J85,0)</f>
        <v>8.8999999999999986</v>
      </c>
      <c r="Q84" s="2">
        <f t="shared" ref="Q84" si="161">IF(P84=0, 0, IFERROR(M84 - M85, 0))</f>
        <v>3.4</v>
      </c>
      <c r="R84" s="2">
        <f t="shared" ref="R84" si="162">IF(P84=0, 0, IFERROR(J84 - M85, 0))</f>
        <v>7.5</v>
      </c>
      <c r="S84" s="2">
        <f t="shared" ref="S84" si="163">IF(P84=0, 0, IFERROR(M84 - J85, 0))</f>
        <v>4.8</v>
      </c>
    </row>
    <row r="85" spans="1:19" x14ac:dyDescent="0.2">
      <c r="A85" s="3">
        <v>43756</v>
      </c>
      <c r="B85" s="2" t="s">
        <v>22</v>
      </c>
      <c r="C85" s="3">
        <v>43760</v>
      </c>
      <c r="D85" s="2">
        <v>1414.15</v>
      </c>
      <c r="E85" s="2">
        <v>1327</v>
      </c>
      <c r="F85" s="2">
        <v>1320</v>
      </c>
      <c r="G85" s="2" t="s">
        <v>23</v>
      </c>
      <c r="H85" s="2" t="s">
        <v>24</v>
      </c>
      <c r="I85" s="3">
        <v>43769</v>
      </c>
      <c r="J85" s="2">
        <v>2.2000000000000002</v>
      </c>
      <c r="K85" s="2">
        <v>4.8499999999999996</v>
      </c>
      <c r="L85" s="2">
        <v>2.2000000000000002</v>
      </c>
      <c r="M85" s="2">
        <v>3.6</v>
      </c>
      <c r="N85" s="2">
        <v>1897</v>
      </c>
      <c r="O85" s="2">
        <v>403000</v>
      </c>
    </row>
    <row r="86" spans="1:19" x14ac:dyDescent="0.2">
      <c r="A86" s="3">
        <v>43665</v>
      </c>
      <c r="B86" s="2" t="s">
        <v>19</v>
      </c>
      <c r="C86" s="3">
        <v>43664</v>
      </c>
      <c r="D86" s="2">
        <v>1261.8499999999999</v>
      </c>
      <c r="E86" s="2">
        <v>1325</v>
      </c>
      <c r="F86" s="2">
        <v>1340</v>
      </c>
      <c r="G86" s="2" t="s">
        <v>20</v>
      </c>
      <c r="H86" s="2" t="s">
        <v>21</v>
      </c>
      <c r="I86" s="3">
        <v>43706</v>
      </c>
      <c r="J86" s="2">
        <v>22</v>
      </c>
      <c r="K86" s="2">
        <v>22</v>
      </c>
      <c r="L86" s="2">
        <v>15.7</v>
      </c>
      <c r="M86" s="2">
        <v>16.25</v>
      </c>
      <c r="N86" s="2">
        <v>162</v>
      </c>
      <c r="O86" s="2">
        <v>66500</v>
      </c>
      <c r="P86" s="2">
        <f t="shared" ref="P86" si="164">IFERROR(J86-J87,0)</f>
        <v>10.95</v>
      </c>
      <c r="Q86" s="2">
        <f t="shared" ref="Q86" si="165">IF(P86=0, 0, IFERROR(M86 - M87, 0))</f>
        <v>-0.69999999999999929</v>
      </c>
      <c r="R86" s="2">
        <f t="shared" ref="R86" si="166">IF(P86=0, 0, IFERROR(J86 - M87, 0))</f>
        <v>5.0500000000000007</v>
      </c>
      <c r="S86" s="2">
        <f t="shared" ref="S86" si="167">IF(P86=0, 0, IFERROR(M86 - J87, 0))</f>
        <v>5.1999999999999993</v>
      </c>
    </row>
    <row r="87" spans="1:19" x14ac:dyDescent="0.2">
      <c r="A87" s="3">
        <v>43665</v>
      </c>
      <c r="B87" s="2" t="s">
        <v>22</v>
      </c>
      <c r="C87" s="3">
        <v>43668</v>
      </c>
      <c r="D87" s="2">
        <v>1280.5</v>
      </c>
      <c r="E87" s="2">
        <v>1325</v>
      </c>
      <c r="F87" s="2">
        <v>1340</v>
      </c>
      <c r="G87" s="2" t="s">
        <v>20</v>
      </c>
      <c r="H87" s="2" t="s">
        <v>21</v>
      </c>
      <c r="I87" s="3">
        <v>43706</v>
      </c>
      <c r="J87" s="2">
        <v>11.05</v>
      </c>
      <c r="K87" s="2">
        <v>17.95</v>
      </c>
      <c r="L87" s="2">
        <v>7.7</v>
      </c>
      <c r="M87" s="2">
        <v>16.95</v>
      </c>
      <c r="N87" s="2">
        <v>534</v>
      </c>
      <c r="O87" s="2">
        <v>133000</v>
      </c>
    </row>
    <row r="88" spans="1:19" x14ac:dyDescent="0.2">
      <c r="A88" s="3">
        <v>43665</v>
      </c>
      <c r="B88" s="2" t="s">
        <v>19</v>
      </c>
      <c r="C88" s="3">
        <v>43664</v>
      </c>
      <c r="D88" s="2">
        <v>1261.8499999999999</v>
      </c>
      <c r="E88" s="2">
        <v>1199</v>
      </c>
      <c r="F88" s="2">
        <v>1200</v>
      </c>
      <c r="G88" s="2" t="s">
        <v>23</v>
      </c>
      <c r="H88" s="2" t="s">
        <v>24</v>
      </c>
      <c r="I88" s="3">
        <v>43706</v>
      </c>
      <c r="J88" s="2">
        <v>13.5</v>
      </c>
      <c r="K88" s="2">
        <v>17.5</v>
      </c>
      <c r="L88" s="2">
        <v>13.4</v>
      </c>
      <c r="M88" s="2">
        <v>16.600000000000001</v>
      </c>
      <c r="N88" s="2">
        <v>152</v>
      </c>
      <c r="O88" s="2">
        <v>114500</v>
      </c>
      <c r="P88" s="2">
        <f t="shared" ref="P88" si="168">IFERROR(J88-J89,0)</f>
        <v>-4.9499999999999993</v>
      </c>
      <c r="Q88" s="2">
        <f t="shared" ref="Q88" si="169">IF(P88=0, 0, IFERROR(M88 - M89, 0))</f>
        <v>4.6000000000000014</v>
      </c>
      <c r="R88" s="2">
        <f t="shared" ref="R88" si="170">IF(P88=0, 0, IFERROR(J88 - M89, 0))</f>
        <v>1.5</v>
      </c>
      <c r="S88" s="2">
        <f t="shared" ref="S88" si="171">IF(P88=0, 0, IFERROR(M88 - J89, 0))</f>
        <v>-1.8499999999999979</v>
      </c>
    </row>
    <row r="89" spans="1:19" x14ac:dyDescent="0.2">
      <c r="A89" s="3">
        <v>43665</v>
      </c>
      <c r="B89" s="2" t="s">
        <v>22</v>
      </c>
      <c r="C89" s="3">
        <v>43668</v>
      </c>
      <c r="D89" s="2">
        <v>1280.5</v>
      </c>
      <c r="E89" s="2">
        <v>1199</v>
      </c>
      <c r="F89" s="2">
        <v>1200</v>
      </c>
      <c r="G89" s="2" t="s">
        <v>23</v>
      </c>
      <c r="H89" s="2" t="s">
        <v>24</v>
      </c>
      <c r="I89" s="3">
        <v>43706</v>
      </c>
      <c r="J89" s="2">
        <v>18.45</v>
      </c>
      <c r="K89" s="2">
        <v>30</v>
      </c>
      <c r="L89" s="2">
        <v>11.15</v>
      </c>
      <c r="M89" s="2">
        <v>12</v>
      </c>
      <c r="N89" s="2">
        <v>992</v>
      </c>
      <c r="O89" s="2">
        <v>218000</v>
      </c>
    </row>
    <row r="90" spans="1:19" x14ac:dyDescent="0.2">
      <c r="A90" s="3">
        <v>43573</v>
      </c>
      <c r="B90" s="2" t="s">
        <v>19</v>
      </c>
      <c r="C90" s="3">
        <v>43571</v>
      </c>
      <c r="D90" s="2">
        <v>1343.75</v>
      </c>
      <c r="E90" s="2">
        <v>1411</v>
      </c>
      <c r="F90" s="2">
        <v>1420</v>
      </c>
      <c r="G90" s="2" t="s">
        <v>20</v>
      </c>
      <c r="H90" s="2" t="s">
        <v>21</v>
      </c>
      <c r="I90" s="3">
        <v>43615</v>
      </c>
      <c r="J90" s="2">
        <v>34</v>
      </c>
      <c r="K90" s="2">
        <v>40.799999999999997</v>
      </c>
      <c r="L90" s="2">
        <v>34</v>
      </c>
      <c r="M90" s="2">
        <v>34.75</v>
      </c>
      <c r="N90" s="2">
        <v>129</v>
      </c>
      <c r="O90" s="2">
        <v>73000</v>
      </c>
      <c r="P90" s="2">
        <f t="shared" ref="P90" si="172">IFERROR(J90-J91,0)</f>
        <v>-5.3500000000000014</v>
      </c>
      <c r="Q90" s="2">
        <f t="shared" ref="Q90" si="173">IF(P90=0, 0, IFERROR(M90 - M91, 0))</f>
        <v>4</v>
      </c>
      <c r="R90" s="2">
        <f t="shared" ref="R90" si="174">IF(P90=0, 0, IFERROR(J90 - M91, 0))</f>
        <v>3.25</v>
      </c>
      <c r="S90" s="2">
        <f t="shared" ref="S90" si="175">IF(P90=0, 0, IFERROR(M90 - J91, 0))</f>
        <v>-4.6000000000000014</v>
      </c>
    </row>
    <row r="91" spans="1:19" x14ac:dyDescent="0.2">
      <c r="A91" s="3">
        <v>43573</v>
      </c>
      <c r="B91" s="2" t="s">
        <v>22</v>
      </c>
      <c r="C91" s="3">
        <v>43577</v>
      </c>
      <c r="D91" s="2">
        <v>1345.35</v>
      </c>
      <c r="E91" s="2">
        <v>1411</v>
      </c>
      <c r="F91" s="2">
        <v>1420</v>
      </c>
      <c r="G91" s="2" t="s">
        <v>20</v>
      </c>
      <c r="H91" s="2" t="s">
        <v>21</v>
      </c>
      <c r="I91" s="3">
        <v>43615</v>
      </c>
      <c r="J91" s="2">
        <v>39.35</v>
      </c>
      <c r="K91" s="2">
        <v>39.549999999999997</v>
      </c>
      <c r="L91" s="2">
        <v>29.3</v>
      </c>
      <c r="M91" s="2">
        <v>30.75</v>
      </c>
      <c r="N91" s="2">
        <v>361</v>
      </c>
      <c r="O91" s="2">
        <v>89500</v>
      </c>
    </row>
    <row r="92" spans="1:19" x14ac:dyDescent="0.2">
      <c r="A92" s="3">
        <v>43573</v>
      </c>
      <c r="B92" s="2" t="s">
        <v>19</v>
      </c>
      <c r="C92" s="3">
        <v>43571</v>
      </c>
      <c r="D92" s="2">
        <v>1343.75</v>
      </c>
      <c r="E92" s="2">
        <v>1277</v>
      </c>
      <c r="F92" s="2">
        <v>1280</v>
      </c>
      <c r="G92" s="2" t="s">
        <v>23</v>
      </c>
      <c r="H92" s="2" t="s">
        <v>24</v>
      </c>
      <c r="I92" s="3">
        <v>43615</v>
      </c>
      <c r="J92" s="2">
        <v>22.4</v>
      </c>
      <c r="K92" s="2">
        <v>27.4</v>
      </c>
      <c r="L92" s="2">
        <v>21.6</v>
      </c>
      <c r="M92" s="2">
        <v>26.8</v>
      </c>
      <c r="N92" s="2">
        <v>67</v>
      </c>
      <c r="O92" s="2">
        <v>26000</v>
      </c>
      <c r="P92" s="2">
        <f t="shared" ref="P92" si="176">IFERROR(J92-J93,0)</f>
        <v>-2.6000000000000014</v>
      </c>
      <c r="Q92" s="2">
        <f t="shared" ref="Q92" si="177">IF(P92=0, 0, IFERROR(M92 - M93, 0))</f>
        <v>2.75</v>
      </c>
      <c r="R92" s="2">
        <f t="shared" ref="R92" si="178">IF(P92=0, 0, IFERROR(J92 - M93, 0))</f>
        <v>-1.6500000000000021</v>
      </c>
      <c r="S92" s="2">
        <f t="shared" ref="S92" si="179">IF(P92=0, 0, IFERROR(M92 - J93, 0))</f>
        <v>1.8000000000000007</v>
      </c>
    </row>
    <row r="93" spans="1:19" x14ac:dyDescent="0.2">
      <c r="A93" s="3">
        <v>43573</v>
      </c>
      <c r="B93" s="2" t="s">
        <v>22</v>
      </c>
      <c r="C93" s="3">
        <v>43577</v>
      </c>
      <c r="D93" s="2">
        <v>1345.35</v>
      </c>
      <c r="E93" s="2">
        <v>1277</v>
      </c>
      <c r="F93" s="2">
        <v>1280</v>
      </c>
      <c r="G93" s="2" t="s">
        <v>23</v>
      </c>
      <c r="H93" s="2" t="s">
        <v>24</v>
      </c>
      <c r="I93" s="3">
        <v>43615</v>
      </c>
      <c r="J93" s="2">
        <v>25</v>
      </c>
      <c r="K93" s="2">
        <v>25</v>
      </c>
      <c r="L93" s="2">
        <v>21.15</v>
      </c>
      <c r="M93" s="2">
        <v>24.05</v>
      </c>
      <c r="N93" s="2">
        <v>172</v>
      </c>
      <c r="O93" s="2">
        <v>77500</v>
      </c>
    </row>
    <row r="94" spans="1:19" x14ac:dyDescent="0.2">
      <c r="A94" s="3">
        <v>43482</v>
      </c>
      <c r="B94" s="2" t="s">
        <v>19</v>
      </c>
      <c r="C94" s="3">
        <v>43481</v>
      </c>
      <c r="D94" s="2">
        <v>1135.9000000000001</v>
      </c>
      <c r="E94" s="2">
        <v>1193</v>
      </c>
      <c r="F94" s="2">
        <v>1200</v>
      </c>
      <c r="G94" s="2" t="s">
        <v>20</v>
      </c>
      <c r="H94" s="2" t="s">
        <v>21</v>
      </c>
      <c r="I94" s="3">
        <v>43496</v>
      </c>
      <c r="J94" s="2">
        <v>7.25</v>
      </c>
      <c r="K94" s="2">
        <v>8.75</v>
      </c>
      <c r="L94" s="2">
        <v>6.7</v>
      </c>
      <c r="M94" s="2">
        <v>7</v>
      </c>
      <c r="N94" s="2">
        <v>7000</v>
      </c>
      <c r="O94" s="2">
        <v>1667500</v>
      </c>
      <c r="P94" s="2">
        <f t="shared" ref="P94" si="180">IFERROR(J94-J95,0)</f>
        <v>-0.75</v>
      </c>
      <c r="Q94" s="2">
        <f t="shared" ref="Q94" si="181">IF(P94=0, 0, IFERROR(M94 - M95, 0))</f>
        <v>-9.0500000000000007</v>
      </c>
      <c r="R94" s="2">
        <f t="shared" ref="R94" si="182">IF(P94=0, 0, IFERROR(J94 - M95, 0))</f>
        <v>-8.8000000000000007</v>
      </c>
      <c r="S94" s="2">
        <f t="shared" ref="S94" si="183">IF(P94=0, 0, IFERROR(M94 - J95, 0))</f>
        <v>-1</v>
      </c>
    </row>
    <row r="95" spans="1:19" x14ac:dyDescent="0.2">
      <c r="A95" s="3">
        <v>43482</v>
      </c>
      <c r="B95" s="2" t="s">
        <v>22</v>
      </c>
      <c r="C95" s="3">
        <v>43483</v>
      </c>
      <c r="D95" s="2">
        <v>1184.3499999999999</v>
      </c>
      <c r="E95" s="2">
        <v>1193</v>
      </c>
      <c r="F95" s="2">
        <v>1200</v>
      </c>
      <c r="G95" s="2" t="s">
        <v>20</v>
      </c>
      <c r="H95" s="2" t="s">
        <v>21</v>
      </c>
      <c r="I95" s="3">
        <v>43496</v>
      </c>
      <c r="J95" s="2">
        <v>8</v>
      </c>
      <c r="K95" s="2">
        <v>18.3</v>
      </c>
      <c r="L95" s="2">
        <v>5</v>
      </c>
      <c r="M95" s="2">
        <v>16.05</v>
      </c>
      <c r="N95" s="2">
        <v>49311</v>
      </c>
      <c r="O95" s="2">
        <v>3037000</v>
      </c>
    </row>
    <row r="96" spans="1:19" x14ac:dyDescent="0.2">
      <c r="A96" s="3">
        <v>43482</v>
      </c>
      <c r="B96" s="2" t="s">
        <v>19</v>
      </c>
      <c r="C96" s="3">
        <v>43481</v>
      </c>
      <c r="D96" s="2">
        <v>1135.9000000000001</v>
      </c>
      <c r="E96" s="2">
        <v>1079</v>
      </c>
      <c r="F96" s="2">
        <v>1080</v>
      </c>
      <c r="G96" s="2" t="s">
        <v>23</v>
      </c>
      <c r="H96" s="2" t="s">
        <v>24</v>
      </c>
      <c r="I96" s="3">
        <v>43496</v>
      </c>
      <c r="J96" s="2">
        <v>7</v>
      </c>
      <c r="K96" s="2">
        <v>8</v>
      </c>
      <c r="L96" s="2">
        <v>5.8</v>
      </c>
      <c r="M96" s="2">
        <v>7</v>
      </c>
      <c r="N96" s="2">
        <v>2386</v>
      </c>
      <c r="O96" s="2">
        <v>1223500</v>
      </c>
      <c r="P96" s="2">
        <f t="shared" ref="P96" si="184">IFERROR(J96-J97,0)</f>
        <v>3</v>
      </c>
      <c r="Q96" s="2">
        <f t="shared" ref="Q96" si="185">IF(P96=0, 0, IFERROR(M96 - M97, 0))</f>
        <v>4.5</v>
      </c>
      <c r="R96" s="2">
        <f t="shared" ref="R96" si="186">IF(P96=0, 0, IFERROR(J96 - M97, 0))</f>
        <v>4.5</v>
      </c>
      <c r="S96" s="2">
        <f t="shared" ref="S96" si="187">IF(P96=0, 0, IFERROR(M96 - J97, 0))</f>
        <v>3</v>
      </c>
    </row>
    <row r="97" spans="1:19" x14ac:dyDescent="0.2">
      <c r="A97" s="3">
        <v>43482</v>
      </c>
      <c r="B97" s="2" t="s">
        <v>22</v>
      </c>
      <c r="C97" s="3">
        <v>43483</v>
      </c>
      <c r="D97" s="2">
        <v>1184.3499999999999</v>
      </c>
      <c r="E97" s="2">
        <v>1079</v>
      </c>
      <c r="F97" s="2">
        <v>1080</v>
      </c>
      <c r="G97" s="2" t="s">
        <v>23</v>
      </c>
      <c r="H97" s="2" t="s">
        <v>24</v>
      </c>
      <c r="I97" s="3">
        <v>43496</v>
      </c>
      <c r="J97" s="2">
        <v>4</v>
      </c>
      <c r="K97" s="2">
        <v>6.05</v>
      </c>
      <c r="L97" s="2">
        <v>2.1</v>
      </c>
      <c r="M97" s="2">
        <v>2.5</v>
      </c>
      <c r="N97" s="2">
        <v>9108</v>
      </c>
      <c r="O97" s="2">
        <v>1408500</v>
      </c>
    </row>
    <row r="98" spans="1:19" x14ac:dyDescent="0.2">
      <c r="A98" s="3">
        <v>43390</v>
      </c>
      <c r="B98" s="2" t="s">
        <v>19</v>
      </c>
      <c r="C98" s="3">
        <v>43389</v>
      </c>
      <c r="D98" s="2">
        <v>1163.8</v>
      </c>
      <c r="E98" s="2">
        <v>1222</v>
      </c>
      <c r="F98" s="2">
        <v>1240</v>
      </c>
      <c r="G98" s="2" t="s">
        <v>20</v>
      </c>
      <c r="H98" s="2" t="s">
        <v>21</v>
      </c>
      <c r="I98" s="3">
        <v>43398</v>
      </c>
      <c r="J98" s="2">
        <v>6.65</v>
      </c>
      <c r="K98" s="2">
        <v>8.1</v>
      </c>
      <c r="L98" s="2">
        <v>5.35</v>
      </c>
      <c r="M98" s="2">
        <v>7.75</v>
      </c>
      <c r="N98" s="2">
        <v>2510</v>
      </c>
      <c r="O98" s="2">
        <v>1330000</v>
      </c>
      <c r="P98" s="2">
        <f t="shared" ref="P98" si="188">IFERROR(J98-J99,0)</f>
        <v>4.5</v>
      </c>
      <c r="Q98" s="2">
        <f t="shared" ref="Q98" si="189">IF(P98=0, 0, IFERROR(M98 - M99, 0))</f>
        <v>6.6</v>
      </c>
      <c r="R98" s="2">
        <f t="shared" ref="R98" si="190">IF(P98=0, 0, IFERROR(J98 - M99, 0))</f>
        <v>5.5</v>
      </c>
      <c r="S98" s="2">
        <f t="shared" ref="S98" si="191">IF(P98=0, 0, IFERROR(M98 - J99, 0))</f>
        <v>5.6</v>
      </c>
    </row>
    <row r="99" spans="1:19" x14ac:dyDescent="0.2">
      <c r="A99" s="3">
        <v>43390</v>
      </c>
      <c r="B99" s="2" t="s">
        <v>22</v>
      </c>
      <c r="C99" s="3">
        <v>43392</v>
      </c>
      <c r="D99" s="2">
        <v>1101.3</v>
      </c>
      <c r="E99" s="2">
        <v>1222</v>
      </c>
      <c r="F99" s="2">
        <v>1240</v>
      </c>
      <c r="G99" s="2" t="s">
        <v>20</v>
      </c>
      <c r="H99" s="2" t="s">
        <v>21</v>
      </c>
      <c r="I99" s="3">
        <v>43398</v>
      </c>
      <c r="J99" s="2">
        <v>2.15</v>
      </c>
      <c r="K99" s="2">
        <v>2.4500000000000002</v>
      </c>
      <c r="L99" s="2">
        <v>1</v>
      </c>
      <c r="M99" s="2">
        <v>1.1499999999999999</v>
      </c>
      <c r="N99" s="2">
        <v>3452</v>
      </c>
      <c r="O99" s="2">
        <v>1625000</v>
      </c>
    </row>
    <row r="100" spans="1:19" x14ac:dyDescent="0.2">
      <c r="A100" s="3">
        <v>43390</v>
      </c>
      <c r="B100" s="2" t="s">
        <v>19</v>
      </c>
      <c r="C100" s="3">
        <v>43389</v>
      </c>
      <c r="D100" s="2">
        <v>1163.8</v>
      </c>
      <c r="E100" s="2">
        <v>1106</v>
      </c>
      <c r="F100" s="2">
        <v>1100</v>
      </c>
      <c r="G100" s="2" t="s">
        <v>23</v>
      </c>
      <c r="H100" s="2" t="s">
        <v>24</v>
      </c>
      <c r="I100" s="3">
        <v>43398</v>
      </c>
      <c r="J100" s="2">
        <v>16.3</v>
      </c>
      <c r="K100" s="2">
        <v>16.7</v>
      </c>
      <c r="L100" s="2">
        <v>9</v>
      </c>
      <c r="M100" s="2">
        <v>9.4499999999999993</v>
      </c>
      <c r="N100" s="2">
        <v>4271</v>
      </c>
      <c r="O100" s="2">
        <v>1210000</v>
      </c>
      <c r="P100" s="2">
        <f t="shared" ref="P100" si="192">IFERROR(J100-J101,0)</f>
        <v>-4.9499999999999993</v>
      </c>
      <c r="Q100" s="2">
        <f t="shared" ref="Q100" si="193">IF(P100=0, 0, IFERROR(M100 - M101, 0))</f>
        <v>-10</v>
      </c>
      <c r="R100" s="2">
        <f t="shared" ref="R100" si="194">IF(P100=0, 0, IFERROR(J100 - M101, 0))</f>
        <v>-3.1499999999999986</v>
      </c>
      <c r="S100" s="2">
        <f t="shared" ref="S100" si="195">IF(P100=0, 0, IFERROR(M100 - J101, 0))</f>
        <v>-11.8</v>
      </c>
    </row>
    <row r="101" spans="1:19" x14ac:dyDescent="0.2">
      <c r="A101" s="3">
        <v>43390</v>
      </c>
      <c r="B101" s="2" t="s">
        <v>22</v>
      </c>
      <c r="C101" s="3">
        <v>43392</v>
      </c>
      <c r="D101" s="2">
        <v>1101.3</v>
      </c>
      <c r="E101" s="2">
        <v>1106</v>
      </c>
      <c r="F101" s="2">
        <v>1100</v>
      </c>
      <c r="G101" s="2" t="s">
        <v>23</v>
      </c>
      <c r="H101" s="2" t="s">
        <v>24</v>
      </c>
      <c r="I101" s="3">
        <v>43398</v>
      </c>
      <c r="J101" s="2">
        <v>21.25</v>
      </c>
      <c r="K101" s="2">
        <v>37.4</v>
      </c>
      <c r="L101" s="2">
        <v>15.75</v>
      </c>
      <c r="M101" s="2">
        <v>19.45</v>
      </c>
      <c r="N101" s="2">
        <v>8274</v>
      </c>
      <c r="O101" s="2">
        <v>1131000</v>
      </c>
    </row>
    <row r="102" spans="1:19" x14ac:dyDescent="0.2">
      <c r="A102" s="3">
        <v>43308</v>
      </c>
      <c r="B102" s="2" t="s">
        <v>19</v>
      </c>
      <c r="C102" s="3">
        <v>43307</v>
      </c>
      <c r="D102" s="2">
        <v>1110.6500000000001</v>
      </c>
      <c r="E102" s="2">
        <v>1166</v>
      </c>
      <c r="F102" s="2">
        <v>1180</v>
      </c>
      <c r="G102" s="2" t="s">
        <v>20</v>
      </c>
      <c r="H102" s="2" t="s">
        <v>21</v>
      </c>
      <c r="I102" s="3">
        <v>43342</v>
      </c>
      <c r="J102" s="2">
        <v>19.05</v>
      </c>
      <c r="K102" s="2">
        <v>20.350000000000001</v>
      </c>
      <c r="L102" s="2">
        <v>14.6</v>
      </c>
      <c r="M102" s="2">
        <v>15.3</v>
      </c>
      <c r="N102" s="2">
        <v>445</v>
      </c>
      <c r="O102" s="2">
        <v>296000</v>
      </c>
      <c r="P102" s="2">
        <f t="shared" ref="P102" si="196">IFERROR(J102-J103,0)</f>
        <v>2.5500000000000007</v>
      </c>
      <c r="Q102" s="2">
        <f t="shared" ref="Q102" si="197">IF(P102=0, 0, IFERROR(M102 - M103, 0))</f>
        <v>-4.3999999999999986</v>
      </c>
      <c r="R102" s="2">
        <f t="shared" ref="R102" si="198">IF(P102=0, 0, IFERROR(J102 - M103, 0))</f>
        <v>-0.64999999999999858</v>
      </c>
      <c r="S102" s="2">
        <f t="shared" ref="S102" si="199">IF(P102=0, 0, IFERROR(M102 - J103, 0))</f>
        <v>-1.1999999999999993</v>
      </c>
    </row>
    <row r="103" spans="1:19" x14ac:dyDescent="0.2">
      <c r="A103" s="3">
        <v>43308</v>
      </c>
      <c r="B103" s="2" t="s">
        <v>22</v>
      </c>
      <c r="C103" s="3">
        <v>43311</v>
      </c>
      <c r="D103" s="2">
        <v>1151.4000000000001</v>
      </c>
      <c r="E103" s="2">
        <v>1166</v>
      </c>
      <c r="F103" s="2">
        <v>1180</v>
      </c>
      <c r="G103" s="2" t="s">
        <v>20</v>
      </c>
      <c r="H103" s="2" t="s">
        <v>21</v>
      </c>
      <c r="I103" s="3">
        <v>43342</v>
      </c>
      <c r="J103" s="2">
        <v>16.5</v>
      </c>
      <c r="K103" s="2">
        <v>25.05</v>
      </c>
      <c r="L103" s="2">
        <v>14</v>
      </c>
      <c r="M103" s="2">
        <v>19.7</v>
      </c>
      <c r="N103" s="2">
        <v>5225</v>
      </c>
      <c r="O103" s="2">
        <v>878000</v>
      </c>
    </row>
    <row r="104" spans="1:19" x14ac:dyDescent="0.2">
      <c r="A104" s="3">
        <v>43308</v>
      </c>
      <c r="B104" s="2" t="s">
        <v>19</v>
      </c>
      <c r="C104" s="3">
        <v>43307</v>
      </c>
      <c r="D104" s="2">
        <v>1110.6500000000001</v>
      </c>
      <c r="E104" s="2">
        <v>1055</v>
      </c>
      <c r="F104" s="2">
        <v>1060</v>
      </c>
      <c r="G104" s="2" t="s">
        <v>23</v>
      </c>
      <c r="H104" s="2" t="s">
        <v>24</v>
      </c>
      <c r="I104" s="3">
        <v>43342</v>
      </c>
      <c r="J104" s="2">
        <v>15.4</v>
      </c>
      <c r="K104" s="2">
        <v>15.5</v>
      </c>
      <c r="L104" s="2">
        <v>12.75</v>
      </c>
      <c r="M104" s="2">
        <v>14.5</v>
      </c>
      <c r="N104" s="2">
        <v>323</v>
      </c>
      <c r="O104" s="2">
        <v>321000</v>
      </c>
      <c r="P104" s="2">
        <f t="shared" ref="P104" si="200">IFERROR(J104-J105,0)</f>
        <v>6.4</v>
      </c>
      <c r="Q104" s="2">
        <f t="shared" ref="Q104" si="201">IF(P104=0, 0, IFERROR(M104 - M105, 0))</f>
        <v>9.15</v>
      </c>
      <c r="R104" s="2">
        <f t="shared" ref="R104" si="202">IF(P104=0, 0, IFERROR(J104 - M105, 0))</f>
        <v>10.050000000000001</v>
      </c>
      <c r="S104" s="2">
        <f t="shared" ref="S104" si="203">IF(P104=0, 0, IFERROR(M104 - J105, 0))</f>
        <v>5.5</v>
      </c>
    </row>
    <row r="105" spans="1:19" x14ac:dyDescent="0.2">
      <c r="A105" s="3">
        <v>43308</v>
      </c>
      <c r="B105" s="2" t="s">
        <v>22</v>
      </c>
      <c r="C105" s="3">
        <v>43311</v>
      </c>
      <c r="D105" s="2">
        <v>1151.4000000000001</v>
      </c>
      <c r="E105" s="2">
        <v>1055</v>
      </c>
      <c r="F105" s="2">
        <v>1060</v>
      </c>
      <c r="G105" s="2" t="s">
        <v>23</v>
      </c>
      <c r="H105" s="2" t="s">
        <v>24</v>
      </c>
      <c r="I105" s="3">
        <v>43342</v>
      </c>
      <c r="J105" s="2">
        <v>9</v>
      </c>
      <c r="K105" s="2">
        <v>9</v>
      </c>
      <c r="L105" s="2">
        <v>5</v>
      </c>
      <c r="M105" s="2">
        <v>5.35</v>
      </c>
      <c r="N105" s="2">
        <v>2806</v>
      </c>
      <c r="O105" s="2">
        <v>845000</v>
      </c>
    </row>
    <row r="106" spans="1:19" x14ac:dyDescent="0.2">
      <c r="A106" s="3">
        <v>43217</v>
      </c>
      <c r="B106" s="2" t="s">
        <v>19</v>
      </c>
      <c r="C106" s="3">
        <v>43216</v>
      </c>
      <c r="D106" s="2">
        <v>975.35</v>
      </c>
      <c r="E106" s="2">
        <v>1024</v>
      </c>
      <c r="F106" s="2">
        <v>1040</v>
      </c>
      <c r="G106" s="2" t="s">
        <v>20</v>
      </c>
      <c r="H106" s="2" t="s">
        <v>21</v>
      </c>
      <c r="I106" s="3">
        <v>43251</v>
      </c>
      <c r="J106" s="2">
        <v>12.5</v>
      </c>
      <c r="K106" s="2">
        <v>15.8</v>
      </c>
      <c r="L106" s="2">
        <v>10.8</v>
      </c>
      <c r="M106" s="2">
        <v>13.1</v>
      </c>
      <c r="N106" s="2">
        <v>933</v>
      </c>
      <c r="O106" s="2">
        <v>458000</v>
      </c>
      <c r="P106" s="2">
        <f t="shared" ref="P106" si="204">IFERROR(J106-J107,0)</f>
        <v>2.0500000000000007</v>
      </c>
      <c r="Q106" s="2">
        <f t="shared" ref="Q106" si="205">IF(P106=0, 0, IFERROR(M106 - M107, 0))</f>
        <v>6.4499999999999993</v>
      </c>
      <c r="R106" s="2">
        <f t="shared" ref="R106" si="206">IF(P106=0, 0, IFERROR(J106 - M107, 0))</f>
        <v>5.85</v>
      </c>
      <c r="S106" s="2">
        <f t="shared" ref="S106" si="207">IF(P106=0, 0, IFERROR(M106 - J107, 0))</f>
        <v>2.6500000000000004</v>
      </c>
    </row>
    <row r="107" spans="1:19" x14ac:dyDescent="0.2">
      <c r="A107" s="3">
        <v>43217</v>
      </c>
      <c r="B107" s="2" t="s">
        <v>22</v>
      </c>
      <c r="C107" s="3">
        <v>43220</v>
      </c>
      <c r="D107" s="2">
        <v>963.3</v>
      </c>
      <c r="E107" s="2">
        <v>1024</v>
      </c>
      <c r="F107" s="2">
        <v>1040</v>
      </c>
      <c r="G107" s="2" t="s">
        <v>20</v>
      </c>
      <c r="H107" s="2" t="s">
        <v>21</v>
      </c>
      <c r="I107" s="3">
        <v>43251</v>
      </c>
      <c r="J107" s="2">
        <v>10.45</v>
      </c>
      <c r="K107" s="2">
        <v>11.4</v>
      </c>
      <c r="L107" s="2">
        <v>5.85</v>
      </c>
      <c r="M107" s="2">
        <v>6.65</v>
      </c>
      <c r="N107" s="2">
        <v>3206</v>
      </c>
      <c r="O107" s="2">
        <v>1576000</v>
      </c>
    </row>
    <row r="108" spans="1:19" x14ac:dyDescent="0.2">
      <c r="A108" s="3">
        <v>43217</v>
      </c>
      <c r="B108" s="2" t="s">
        <v>19</v>
      </c>
      <c r="C108" s="3">
        <v>43216</v>
      </c>
      <c r="D108" s="2">
        <v>975.35</v>
      </c>
      <c r="E108" s="2">
        <v>927</v>
      </c>
      <c r="F108" s="2">
        <v>920</v>
      </c>
      <c r="G108" s="2" t="s">
        <v>23</v>
      </c>
      <c r="H108" s="2" t="s">
        <v>24</v>
      </c>
      <c r="I108" s="3">
        <v>43251</v>
      </c>
      <c r="J108" s="2">
        <v>11.05</v>
      </c>
      <c r="K108" s="2">
        <v>12</v>
      </c>
      <c r="L108" s="2">
        <v>8.1999999999999993</v>
      </c>
      <c r="M108" s="2">
        <v>9.8000000000000007</v>
      </c>
      <c r="N108" s="2">
        <v>531</v>
      </c>
      <c r="O108" s="2">
        <v>442000</v>
      </c>
      <c r="P108" s="2">
        <f t="shared" ref="P108" si="208">IFERROR(J108-J109,0)</f>
        <v>4.5500000000000007</v>
      </c>
      <c r="Q108" s="2">
        <f t="shared" ref="Q108" si="209">IF(P108=0, 0, IFERROR(M108 - M109, 0))</f>
        <v>1.9000000000000004</v>
      </c>
      <c r="R108" s="2">
        <f t="shared" ref="R108" si="210">IF(P108=0, 0, IFERROR(J108 - M109, 0))</f>
        <v>3.1500000000000004</v>
      </c>
      <c r="S108" s="2">
        <f t="shared" ref="S108" si="211">IF(P108=0, 0, IFERROR(M108 - J109, 0))</f>
        <v>3.3000000000000007</v>
      </c>
    </row>
    <row r="109" spans="1:19" x14ac:dyDescent="0.2">
      <c r="A109" s="3">
        <v>43217</v>
      </c>
      <c r="B109" s="2" t="s">
        <v>22</v>
      </c>
      <c r="C109" s="3">
        <v>43220</v>
      </c>
      <c r="D109" s="2">
        <v>963.3</v>
      </c>
      <c r="E109" s="2">
        <v>927</v>
      </c>
      <c r="F109" s="2">
        <v>920</v>
      </c>
      <c r="G109" s="2" t="s">
        <v>23</v>
      </c>
      <c r="H109" s="2" t="s">
        <v>24</v>
      </c>
      <c r="I109" s="3">
        <v>43251</v>
      </c>
      <c r="J109" s="2">
        <v>6.5</v>
      </c>
      <c r="K109" s="2">
        <v>9.5</v>
      </c>
      <c r="L109" s="2">
        <v>5.9</v>
      </c>
      <c r="M109" s="2">
        <v>7.9</v>
      </c>
      <c r="N109" s="2">
        <v>1979</v>
      </c>
      <c r="O109" s="2">
        <v>906000</v>
      </c>
    </row>
    <row r="110" spans="1:19" x14ac:dyDescent="0.2">
      <c r="A110" s="3">
        <v>43119</v>
      </c>
      <c r="B110" s="2" t="s">
        <v>19</v>
      </c>
      <c r="C110" s="3">
        <v>43118</v>
      </c>
      <c r="D110" s="2">
        <v>919.7</v>
      </c>
      <c r="E110" s="2">
        <v>966</v>
      </c>
      <c r="F110" s="2">
        <v>980</v>
      </c>
      <c r="G110" s="2" t="s">
        <v>20</v>
      </c>
      <c r="H110" s="2" t="s">
        <v>21</v>
      </c>
      <c r="I110" s="3">
        <v>43153</v>
      </c>
      <c r="J110" s="2">
        <v>16.899999999999999</v>
      </c>
      <c r="K110" s="2">
        <v>18</v>
      </c>
      <c r="L110" s="2">
        <v>15.5</v>
      </c>
      <c r="M110" s="2">
        <v>16.850000000000001</v>
      </c>
      <c r="N110" s="2">
        <v>43</v>
      </c>
      <c r="O110" s="2">
        <v>51000</v>
      </c>
      <c r="P110" s="2">
        <f t="shared" ref="P110" si="212">IFERROR(J110-J111,0)</f>
        <v>-3.3000000000000007</v>
      </c>
      <c r="Q110" s="2">
        <f t="shared" ref="Q110" si="213">IF(P110=0, 0, IFERROR(M110 - M111, 0))</f>
        <v>-14.349999999999998</v>
      </c>
      <c r="R110" s="2">
        <f t="shared" ref="R110" si="214">IF(P110=0, 0, IFERROR(J110 - M111, 0))</f>
        <v>-14.3</v>
      </c>
      <c r="S110" s="2">
        <f t="shared" ref="S110" si="215">IF(P110=0, 0, IFERROR(M110 - J111, 0))</f>
        <v>-3.3499999999999979</v>
      </c>
    </row>
    <row r="111" spans="1:19" x14ac:dyDescent="0.2">
      <c r="A111" s="3">
        <v>43119</v>
      </c>
      <c r="B111" s="2" t="s">
        <v>22</v>
      </c>
      <c r="C111" s="3">
        <v>43122</v>
      </c>
      <c r="D111" s="2">
        <v>971.5</v>
      </c>
      <c r="E111" s="2">
        <v>966</v>
      </c>
      <c r="F111" s="2">
        <v>980</v>
      </c>
      <c r="G111" s="2" t="s">
        <v>20</v>
      </c>
      <c r="H111" s="2" t="s">
        <v>21</v>
      </c>
      <c r="I111" s="3">
        <v>43153</v>
      </c>
      <c r="J111" s="2">
        <v>20.2</v>
      </c>
      <c r="K111" s="2">
        <v>34.25</v>
      </c>
      <c r="L111" s="2">
        <v>19.649999999999999</v>
      </c>
      <c r="M111" s="2">
        <v>31.2</v>
      </c>
      <c r="N111" s="2">
        <v>958</v>
      </c>
      <c r="O111" s="2">
        <v>292000</v>
      </c>
    </row>
    <row r="112" spans="1:19" x14ac:dyDescent="0.2">
      <c r="A112" s="3">
        <v>43119</v>
      </c>
      <c r="B112" s="2" t="s">
        <v>19</v>
      </c>
      <c r="C112" s="3">
        <v>43118</v>
      </c>
      <c r="D112" s="2">
        <v>919.7</v>
      </c>
      <c r="E112" s="2">
        <v>874</v>
      </c>
      <c r="F112" s="2">
        <v>880</v>
      </c>
      <c r="G112" s="2" t="s">
        <v>23</v>
      </c>
      <c r="H112" s="2" t="s">
        <v>24</v>
      </c>
      <c r="I112" s="3">
        <v>43153</v>
      </c>
      <c r="J112" s="2">
        <v>13.65</v>
      </c>
      <c r="K112" s="2">
        <v>15</v>
      </c>
      <c r="L112" s="2">
        <v>13.35</v>
      </c>
      <c r="M112" s="2">
        <v>15</v>
      </c>
      <c r="N112" s="2">
        <v>21</v>
      </c>
      <c r="O112" s="2">
        <v>27000</v>
      </c>
      <c r="P112" s="2">
        <f t="shared" ref="P112" si="216">IFERROR(J112-J113,0)</f>
        <v>4.5</v>
      </c>
      <c r="Q112" s="2">
        <f t="shared" ref="Q112" si="217">IF(P112=0, 0, IFERROR(M112 - M113, 0))</f>
        <v>10.1</v>
      </c>
      <c r="R112" s="2">
        <f t="shared" ref="R112" si="218">IF(P112=0, 0, IFERROR(J112 - M113, 0))</f>
        <v>8.75</v>
      </c>
      <c r="S112" s="2">
        <f t="shared" ref="S112" si="219">IF(P112=0, 0, IFERROR(M112 - J113, 0))</f>
        <v>5.85</v>
      </c>
    </row>
    <row r="113" spans="1:19" x14ac:dyDescent="0.2">
      <c r="A113" s="3">
        <v>43119</v>
      </c>
      <c r="B113" s="2" t="s">
        <v>22</v>
      </c>
      <c r="C113" s="3">
        <v>43122</v>
      </c>
      <c r="D113" s="2">
        <v>971.5</v>
      </c>
      <c r="E113" s="2">
        <v>874</v>
      </c>
      <c r="F113" s="2">
        <v>880</v>
      </c>
      <c r="G113" s="2" t="s">
        <v>23</v>
      </c>
      <c r="H113" s="2" t="s">
        <v>24</v>
      </c>
      <c r="I113" s="3">
        <v>43153</v>
      </c>
      <c r="J113" s="2">
        <v>9.15</v>
      </c>
      <c r="K113" s="2">
        <v>9.5500000000000007</v>
      </c>
      <c r="L113" s="2">
        <v>4.7</v>
      </c>
      <c r="M113" s="2">
        <v>4.9000000000000004</v>
      </c>
      <c r="N113" s="2">
        <v>256</v>
      </c>
      <c r="O113" s="2">
        <v>87000</v>
      </c>
    </row>
    <row r="114" spans="1:19" x14ac:dyDescent="0.2">
      <c r="A114" s="3">
        <v>43021</v>
      </c>
      <c r="B114" s="2" t="s">
        <v>19</v>
      </c>
      <c r="C114" s="3">
        <v>43020</v>
      </c>
      <c r="D114" s="2">
        <v>872.75</v>
      </c>
      <c r="E114" s="2">
        <v>916</v>
      </c>
      <c r="F114" s="2">
        <v>920</v>
      </c>
      <c r="G114" s="2" t="s">
        <v>20</v>
      </c>
      <c r="H114" s="2" t="s">
        <v>21</v>
      </c>
      <c r="I114" s="3">
        <v>43034</v>
      </c>
      <c r="J114" s="2">
        <v>3.35</v>
      </c>
      <c r="K114" s="2">
        <v>6.7</v>
      </c>
      <c r="L114" s="2">
        <v>2.85</v>
      </c>
      <c r="M114" s="2">
        <v>5.8</v>
      </c>
      <c r="N114" s="2">
        <v>683</v>
      </c>
      <c r="O114" s="2">
        <v>464000</v>
      </c>
      <c r="P114" s="2">
        <f t="shared" ref="P114" si="220">IFERROR(J114-J115,0)</f>
        <v>-0.64999999999999991</v>
      </c>
      <c r="Q114" s="2">
        <f t="shared" ref="Q114" si="221">IF(P114=0, 0, IFERROR(M114 - M115, 0))</f>
        <v>1.9</v>
      </c>
      <c r="R114" s="2">
        <f t="shared" ref="R114" si="222">IF(P114=0, 0, IFERROR(J114 - M115, 0))</f>
        <v>-0.54999999999999982</v>
      </c>
      <c r="S114" s="2">
        <f t="shared" ref="S114" si="223">IF(P114=0, 0, IFERROR(M114 - J115, 0))</f>
        <v>1.7999999999999998</v>
      </c>
    </row>
    <row r="115" spans="1:19" x14ac:dyDescent="0.2">
      <c r="A115" s="3">
        <v>43021</v>
      </c>
      <c r="B115" s="2" t="s">
        <v>22</v>
      </c>
      <c r="C115" s="3">
        <v>43024</v>
      </c>
      <c r="D115" s="2">
        <v>876.8</v>
      </c>
      <c r="E115" s="2">
        <v>916</v>
      </c>
      <c r="F115" s="2">
        <v>920</v>
      </c>
      <c r="G115" s="2" t="s">
        <v>20</v>
      </c>
      <c r="H115" s="2" t="s">
        <v>21</v>
      </c>
      <c r="I115" s="3">
        <v>43034</v>
      </c>
      <c r="J115" s="2">
        <v>4</v>
      </c>
      <c r="K115" s="2">
        <v>7.55</v>
      </c>
      <c r="L115" s="2">
        <v>1.65</v>
      </c>
      <c r="M115" s="2">
        <v>3.9</v>
      </c>
      <c r="N115" s="2">
        <v>4913</v>
      </c>
      <c r="O115" s="2">
        <v>1638000</v>
      </c>
    </row>
    <row r="116" spans="1:19" x14ac:dyDescent="0.2">
      <c r="A116" s="3">
        <v>43021</v>
      </c>
      <c r="B116" s="2" t="s">
        <v>19</v>
      </c>
      <c r="C116" s="3">
        <v>43020</v>
      </c>
      <c r="D116" s="2">
        <v>872.75</v>
      </c>
      <c r="E116" s="2">
        <v>829</v>
      </c>
      <c r="F116" s="2">
        <v>830</v>
      </c>
      <c r="G116" s="2" t="s">
        <v>23</v>
      </c>
      <c r="H116" s="2" t="s">
        <v>24</v>
      </c>
      <c r="I116" s="3">
        <v>43034</v>
      </c>
      <c r="J116" s="2">
        <v>12.15</v>
      </c>
      <c r="K116" s="2">
        <v>12.15</v>
      </c>
      <c r="L116" s="2">
        <v>5</v>
      </c>
      <c r="M116" s="2">
        <v>5.6</v>
      </c>
      <c r="N116" s="2">
        <v>1236</v>
      </c>
      <c r="O116" s="2">
        <v>455000</v>
      </c>
      <c r="P116" s="2">
        <f t="shared" ref="P116" si="224">IFERROR(J116-J117,0)</f>
        <v>9.0500000000000007</v>
      </c>
      <c r="Q116" s="2">
        <f t="shared" ref="Q116" si="225">IF(P116=0, 0, IFERROR(M116 - M117, 0))</f>
        <v>2.7499999999999996</v>
      </c>
      <c r="R116" s="2">
        <f t="shared" ref="R116" si="226">IF(P116=0, 0, IFERROR(J116 - M117, 0))</f>
        <v>9.3000000000000007</v>
      </c>
      <c r="S116" s="2">
        <f t="shared" ref="S116" si="227">IF(P116=0, 0, IFERROR(M116 - J117, 0))</f>
        <v>2.4999999999999996</v>
      </c>
    </row>
    <row r="117" spans="1:19" x14ac:dyDescent="0.2">
      <c r="A117" s="3">
        <v>43021</v>
      </c>
      <c r="B117" s="2" t="s">
        <v>22</v>
      </c>
      <c r="C117" s="3">
        <v>43024</v>
      </c>
      <c r="D117" s="2">
        <v>876.8</v>
      </c>
      <c r="E117" s="2">
        <v>829</v>
      </c>
      <c r="F117" s="2">
        <v>830</v>
      </c>
      <c r="G117" s="2" t="s">
        <v>23</v>
      </c>
      <c r="H117" s="2" t="s">
        <v>24</v>
      </c>
      <c r="I117" s="3">
        <v>43034</v>
      </c>
      <c r="J117" s="2">
        <v>3.1</v>
      </c>
      <c r="K117" s="2">
        <v>5.4</v>
      </c>
      <c r="L117" s="2">
        <v>1.75</v>
      </c>
      <c r="M117" s="2">
        <v>2.85</v>
      </c>
      <c r="N117" s="2">
        <v>1541</v>
      </c>
      <c r="O117" s="2">
        <v>513000</v>
      </c>
    </row>
    <row r="118" spans="1:19" x14ac:dyDescent="0.2">
      <c r="A118" s="3">
        <v>42936</v>
      </c>
      <c r="B118" s="2" t="s">
        <v>19</v>
      </c>
      <c r="C118" s="3">
        <v>42935</v>
      </c>
      <c r="D118" s="2">
        <v>1532.95</v>
      </c>
      <c r="E118" s="2">
        <v>1610</v>
      </c>
      <c r="F118" s="2">
        <v>1620</v>
      </c>
      <c r="G118" s="2" t="s">
        <v>20</v>
      </c>
      <c r="H118" s="2" t="s">
        <v>21</v>
      </c>
      <c r="I118" s="3">
        <v>42978</v>
      </c>
      <c r="J118" s="2">
        <v>23.8</v>
      </c>
      <c r="K118" s="2">
        <v>23.8</v>
      </c>
      <c r="L118" s="2">
        <v>23.8</v>
      </c>
      <c r="M118" s="2">
        <v>23.8</v>
      </c>
      <c r="N118" s="2">
        <v>2</v>
      </c>
      <c r="O118" s="2">
        <v>1000</v>
      </c>
      <c r="P118" s="2">
        <f t="shared" ref="P118" si="228">IFERROR(J118-J119,0)</f>
        <v>-2.1999999999999993</v>
      </c>
      <c r="Q118" s="2">
        <f t="shared" ref="Q118" si="229">IF(P118=0, 0, IFERROR(M118 - M119, 0))</f>
        <v>-11.900000000000002</v>
      </c>
      <c r="R118" s="2">
        <f t="shared" ref="R118" si="230">IF(P118=0, 0, IFERROR(J118 - M119, 0))</f>
        <v>-11.900000000000002</v>
      </c>
      <c r="S118" s="2">
        <f t="shared" ref="S118" si="231">IF(P118=0, 0, IFERROR(M118 - J119, 0))</f>
        <v>-2.1999999999999993</v>
      </c>
    </row>
    <row r="119" spans="1:19" x14ac:dyDescent="0.2">
      <c r="A119" s="3">
        <v>42936</v>
      </c>
      <c r="B119" s="2" t="s">
        <v>22</v>
      </c>
      <c r="C119" s="3">
        <v>42937</v>
      </c>
      <c r="D119" s="2">
        <v>1585</v>
      </c>
      <c r="E119" s="2">
        <v>1610</v>
      </c>
      <c r="F119" s="2">
        <v>1620</v>
      </c>
      <c r="G119" s="2" t="s">
        <v>20</v>
      </c>
      <c r="H119" s="2" t="s">
        <v>21</v>
      </c>
      <c r="I119" s="3">
        <v>42978</v>
      </c>
      <c r="J119" s="2">
        <v>26</v>
      </c>
      <c r="K119" s="2">
        <v>39.5</v>
      </c>
      <c r="L119" s="2">
        <v>23.9</v>
      </c>
      <c r="M119" s="2">
        <v>35.700000000000003</v>
      </c>
      <c r="N119" s="2">
        <v>468</v>
      </c>
      <c r="O119" s="2">
        <v>62500</v>
      </c>
    </row>
    <row r="120" spans="1:19" x14ac:dyDescent="0.2">
      <c r="A120" s="3">
        <v>42936</v>
      </c>
      <c r="B120" s="2" t="s">
        <v>19</v>
      </c>
      <c r="C120" s="3">
        <v>42935</v>
      </c>
      <c r="D120" s="2">
        <v>1532.95</v>
      </c>
      <c r="E120" s="2">
        <v>1456</v>
      </c>
      <c r="F120" s="2">
        <v>1460</v>
      </c>
      <c r="G120" s="2" t="s">
        <v>23</v>
      </c>
      <c r="H120" s="2" t="s">
        <v>24</v>
      </c>
      <c r="I120" s="3">
        <v>42978</v>
      </c>
      <c r="J120" s="2">
        <v>18</v>
      </c>
      <c r="K120" s="2">
        <v>20.2</v>
      </c>
      <c r="L120" s="2">
        <v>18</v>
      </c>
      <c r="M120" s="2">
        <v>19.149999999999999</v>
      </c>
      <c r="N120" s="2">
        <v>7</v>
      </c>
      <c r="O120" s="2">
        <v>5000</v>
      </c>
      <c r="P120" s="2">
        <f t="shared" ref="P120" si="232">IFERROR(J120-J121,0)</f>
        <v>6.85</v>
      </c>
      <c r="Q120" s="2">
        <f t="shared" ref="Q120" si="233">IF(P120=0, 0, IFERROR(M120 - M121, 0))</f>
        <v>11.249999999999998</v>
      </c>
      <c r="R120" s="2">
        <f t="shared" ref="R120" si="234">IF(P120=0, 0, IFERROR(J120 - M121, 0))</f>
        <v>10.1</v>
      </c>
      <c r="S120" s="2">
        <f t="shared" ref="S120" si="235">IF(P120=0, 0, IFERROR(M120 - J121, 0))</f>
        <v>7.9999999999999982</v>
      </c>
    </row>
    <row r="121" spans="1:19" x14ac:dyDescent="0.2">
      <c r="A121" s="3">
        <v>42936</v>
      </c>
      <c r="B121" s="2" t="s">
        <v>22</v>
      </c>
      <c r="C121" s="3">
        <v>42937</v>
      </c>
      <c r="D121" s="2">
        <v>1585</v>
      </c>
      <c r="E121" s="2">
        <v>1456</v>
      </c>
      <c r="F121" s="2">
        <v>1460</v>
      </c>
      <c r="G121" s="2" t="s">
        <v>23</v>
      </c>
      <c r="H121" s="2" t="s">
        <v>24</v>
      </c>
      <c r="I121" s="3">
        <v>42978</v>
      </c>
      <c r="J121" s="2">
        <v>11.15</v>
      </c>
      <c r="K121" s="2">
        <v>12.5</v>
      </c>
      <c r="L121" s="2">
        <v>7</v>
      </c>
      <c r="M121" s="2">
        <v>7.9</v>
      </c>
      <c r="N121" s="2">
        <v>157</v>
      </c>
      <c r="O121" s="2">
        <v>49500</v>
      </c>
    </row>
    <row r="122" spans="1:19" x14ac:dyDescent="0.2">
      <c r="A122" s="3">
        <v>42849</v>
      </c>
      <c r="B122" s="2" t="s">
        <v>19</v>
      </c>
      <c r="C122" s="3">
        <v>42846</v>
      </c>
      <c r="D122" s="2">
        <v>1402.5</v>
      </c>
      <c r="E122" s="2">
        <v>1473</v>
      </c>
      <c r="F122" s="2">
        <v>1480</v>
      </c>
      <c r="G122" s="2" t="s">
        <v>20</v>
      </c>
      <c r="H122" s="2" t="s">
        <v>21</v>
      </c>
      <c r="I122" s="3">
        <v>42880</v>
      </c>
      <c r="J122" s="2">
        <v>18</v>
      </c>
      <c r="K122" s="2">
        <v>22.9</v>
      </c>
      <c r="L122" s="2">
        <v>15.85</v>
      </c>
      <c r="M122" s="2">
        <v>19.2</v>
      </c>
      <c r="N122" s="2">
        <v>38</v>
      </c>
      <c r="O122" s="2">
        <v>13500</v>
      </c>
      <c r="P122" s="2">
        <f t="shared" ref="P122" si="236">IFERROR(J122-J123,0)</f>
        <v>-15.950000000000003</v>
      </c>
      <c r="Q122" s="2">
        <f t="shared" ref="Q122" si="237">IF(P122=0, 0, IFERROR(M122 - M123, 0))</f>
        <v>-2.1999999999999993</v>
      </c>
      <c r="R122" s="2">
        <f t="shared" ref="R122" si="238">IF(P122=0, 0, IFERROR(J122 - M123, 0))</f>
        <v>-3.3999999999999986</v>
      </c>
      <c r="S122" s="2">
        <f t="shared" ref="S122" si="239">IF(P122=0, 0, IFERROR(M122 - J123, 0))</f>
        <v>-14.750000000000004</v>
      </c>
    </row>
    <row r="123" spans="1:19" x14ac:dyDescent="0.2">
      <c r="A123" s="3">
        <v>42849</v>
      </c>
      <c r="B123" s="2" t="s">
        <v>22</v>
      </c>
      <c r="C123" s="3">
        <v>42850</v>
      </c>
      <c r="D123" s="2">
        <v>1432.8</v>
      </c>
      <c r="E123" s="2">
        <v>1473</v>
      </c>
      <c r="F123" s="2">
        <v>1480</v>
      </c>
      <c r="G123" s="2" t="s">
        <v>20</v>
      </c>
      <c r="H123" s="2" t="s">
        <v>21</v>
      </c>
      <c r="I123" s="3">
        <v>42880</v>
      </c>
      <c r="J123" s="2">
        <v>33.950000000000003</v>
      </c>
      <c r="K123" s="2">
        <v>33.950000000000003</v>
      </c>
      <c r="L123" s="2">
        <v>20.95</v>
      </c>
      <c r="M123" s="2">
        <v>21.4</v>
      </c>
      <c r="N123" s="2">
        <v>465</v>
      </c>
      <c r="O123" s="2">
        <v>88000</v>
      </c>
    </row>
    <row r="124" spans="1:19" x14ac:dyDescent="0.2">
      <c r="A124" s="3">
        <v>42849</v>
      </c>
      <c r="B124" s="2" t="s">
        <v>19</v>
      </c>
      <c r="C124" s="3">
        <v>42846</v>
      </c>
      <c r="D124" s="2">
        <v>1402.5</v>
      </c>
      <c r="E124" s="2">
        <v>1332</v>
      </c>
      <c r="F124" s="2">
        <v>1340</v>
      </c>
      <c r="G124" s="2" t="s">
        <v>23</v>
      </c>
      <c r="H124" s="2" t="s">
        <v>24</v>
      </c>
      <c r="I124" s="3">
        <v>42880</v>
      </c>
      <c r="J124" s="2">
        <v>18.5</v>
      </c>
      <c r="K124" s="2">
        <v>21.15</v>
      </c>
      <c r="L124" s="2">
        <v>16</v>
      </c>
      <c r="M124" s="2">
        <v>19.95</v>
      </c>
      <c r="N124" s="2">
        <v>38</v>
      </c>
      <c r="O124" s="2">
        <v>27500</v>
      </c>
      <c r="P124" s="2">
        <f t="shared" ref="P124" si="240">IFERROR(J124-J125,0)</f>
        <v>9.5</v>
      </c>
      <c r="Q124" s="2">
        <f t="shared" ref="Q124" si="241">IF(P124=0, 0, IFERROR(M124 - M125, 0))</f>
        <v>9.6999999999999993</v>
      </c>
      <c r="R124" s="2">
        <f t="shared" ref="R124" si="242">IF(P124=0, 0, IFERROR(J124 - M125, 0))</f>
        <v>8.25</v>
      </c>
      <c r="S124" s="2">
        <f t="shared" ref="S124" si="243">IF(P124=0, 0, IFERROR(M124 - J125, 0))</f>
        <v>10.95</v>
      </c>
    </row>
    <row r="125" spans="1:19" x14ac:dyDescent="0.2">
      <c r="A125" s="3">
        <v>42849</v>
      </c>
      <c r="B125" s="2" t="s">
        <v>22</v>
      </c>
      <c r="C125" s="3">
        <v>42850</v>
      </c>
      <c r="D125" s="2">
        <v>1432.8</v>
      </c>
      <c r="E125" s="2">
        <v>1332</v>
      </c>
      <c r="F125" s="2">
        <v>1340</v>
      </c>
      <c r="G125" s="2" t="s">
        <v>23</v>
      </c>
      <c r="H125" s="2" t="s">
        <v>24</v>
      </c>
      <c r="I125" s="3">
        <v>42880</v>
      </c>
      <c r="J125" s="2">
        <v>9</v>
      </c>
      <c r="K125" s="2">
        <v>10.95</v>
      </c>
      <c r="L125" s="2">
        <v>7.6</v>
      </c>
      <c r="M125" s="2">
        <v>10.25</v>
      </c>
      <c r="N125" s="2">
        <v>116</v>
      </c>
      <c r="O125" s="2">
        <v>41500</v>
      </c>
    </row>
    <row r="126" spans="1:19" x14ac:dyDescent="0.2">
      <c r="A126" s="3">
        <v>42751</v>
      </c>
      <c r="B126" s="2" t="s">
        <v>19</v>
      </c>
      <c r="C126" s="3">
        <v>42748</v>
      </c>
      <c r="D126" s="2">
        <v>1090.4000000000001</v>
      </c>
      <c r="E126" s="2">
        <v>1145</v>
      </c>
      <c r="F126" s="2">
        <v>1160</v>
      </c>
      <c r="G126" s="2" t="s">
        <v>20</v>
      </c>
      <c r="H126" s="2" t="s">
        <v>21</v>
      </c>
      <c r="I126" s="3">
        <v>42760</v>
      </c>
      <c r="J126" s="2">
        <v>2.0499999999999998</v>
      </c>
      <c r="K126" s="2">
        <v>2.85</v>
      </c>
      <c r="L126" s="2">
        <v>2</v>
      </c>
      <c r="M126" s="2">
        <v>2.25</v>
      </c>
      <c r="N126" s="2">
        <v>764</v>
      </c>
      <c r="O126" s="2">
        <v>382500</v>
      </c>
      <c r="P126" s="2">
        <f t="shared" ref="P126" si="244">IFERROR(J126-J127,0)</f>
        <v>1.4499999999999997</v>
      </c>
      <c r="Q126" s="2">
        <f t="shared" ref="Q126" si="245">IF(P126=0, 0, IFERROR(M126 - M127, 0))</f>
        <v>1.75</v>
      </c>
      <c r="R126" s="2">
        <f t="shared" ref="R126" si="246">IF(P126=0, 0, IFERROR(J126 - M127, 0))</f>
        <v>1.5499999999999998</v>
      </c>
      <c r="S126" s="2">
        <f t="shared" ref="S126" si="247">IF(P126=0, 0, IFERROR(M126 - J127, 0))</f>
        <v>1.65</v>
      </c>
    </row>
    <row r="127" spans="1:19" x14ac:dyDescent="0.2">
      <c r="A127" s="3">
        <v>42751</v>
      </c>
      <c r="B127" s="2" t="s">
        <v>22</v>
      </c>
      <c r="C127" s="3">
        <v>42752</v>
      </c>
      <c r="D127" s="2">
        <v>1041.25</v>
      </c>
      <c r="E127" s="2">
        <v>1145</v>
      </c>
      <c r="F127" s="2">
        <v>1160</v>
      </c>
      <c r="G127" s="2" t="s">
        <v>20</v>
      </c>
      <c r="H127" s="2" t="s">
        <v>21</v>
      </c>
      <c r="I127" s="3">
        <v>42760</v>
      </c>
      <c r="J127" s="2">
        <v>0.6</v>
      </c>
      <c r="K127" s="2">
        <v>0.9</v>
      </c>
      <c r="L127" s="2">
        <v>0.4</v>
      </c>
      <c r="M127" s="2">
        <v>0.5</v>
      </c>
      <c r="N127" s="2">
        <v>904</v>
      </c>
      <c r="O127" s="2">
        <v>422500</v>
      </c>
    </row>
    <row r="128" spans="1:19" x14ac:dyDescent="0.2">
      <c r="A128" s="3">
        <v>42751</v>
      </c>
      <c r="B128" s="2" t="s">
        <v>19</v>
      </c>
      <c r="C128" s="3">
        <v>42748</v>
      </c>
      <c r="D128" s="2">
        <v>1090.4000000000001</v>
      </c>
      <c r="E128" s="2">
        <v>1036</v>
      </c>
      <c r="F128" s="2">
        <v>1040</v>
      </c>
      <c r="G128" s="2" t="s">
        <v>23</v>
      </c>
      <c r="H128" s="2" t="s">
        <v>24</v>
      </c>
      <c r="I128" s="3">
        <v>42760</v>
      </c>
      <c r="J128" s="2">
        <v>3.8</v>
      </c>
      <c r="K128" s="2">
        <v>3.8</v>
      </c>
      <c r="L128" s="2">
        <v>2.6</v>
      </c>
      <c r="M128" s="2">
        <v>2.8</v>
      </c>
      <c r="N128" s="2">
        <v>696</v>
      </c>
      <c r="O128" s="2">
        <v>371500</v>
      </c>
      <c r="P128" s="2">
        <f t="shared" ref="P128" si="248">IFERROR(J128-J129,0)</f>
        <v>0.29999999999999982</v>
      </c>
      <c r="Q128" s="2">
        <f t="shared" ref="Q128" si="249">IF(P128=0, 0, IFERROR(M128 - M129, 0))</f>
        <v>-7.0000000000000009</v>
      </c>
      <c r="R128" s="2">
        <f t="shared" ref="R128" si="250">IF(P128=0, 0, IFERROR(J128 - M129, 0))</f>
        <v>-6.0000000000000009</v>
      </c>
      <c r="S128" s="2">
        <f t="shared" ref="S128" si="251">IF(P128=0, 0, IFERROR(M128 - J129, 0))</f>
        <v>-0.70000000000000018</v>
      </c>
    </row>
    <row r="129" spans="1:19" x14ac:dyDescent="0.2">
      <c r="A129" s="3">
        <v>42751</v>
      </c>
      <c r="B129" s="2" t="s">
        <v>22</v>
      </c>
      <c r="C129" s="3">
        <v>42752</v>
      </c>
      <c r="D129" s="2">
        <v>1041.25</v>
      </c>
      <c r="E129" s="2">
        <v>1036</v>
      </c>
      <c r="F129" s="2">
        <v>1040</v>
      </c>
      <c r="G129" s="2" t="s">
        <v>23</v>
      </c>
      <c r="H129" s="2" t="s">
        <v>24</v>
      </c>
      <c r="I129" s="3">
        <v>42760</v>
      </c>
      <c r="J129" s="2">
        <v>3.5</v>
      </c>
      <c r="K129" s="2">
        <v>10.8</v>
      </c>
      <c r="L129" s="2">
        <v>3.5</v>
      </c>
      <c r="M129" s="2">
        <v>9.8000000000000007</v>
      </c>
      <c r="N129" s="2">
        <v>6072</v>
      </c>
      <c r="O129" s="2">
        <v>550000</v>
      </c>
    </row>
    <row r="130" spans="1:19" x14ac:dyDescent="0.2">
      <c r="A130" s="3">
        <v>42663</v>
      </c>
      <c r="B130" s="2" t="s">
        <v>19</v>
      </c>
      <c r="C130" s="3">
        <v>42662</v>
      </c>
      <c r="D130" s="2">
        <v>1087.3499999999999</v>
      </c>
      <c r="E130" s="2">
        <v>1142</v>
      </c>
      <c r="F130" s="2">
        <v>1150</v>
      </c>
      <c r="G130" s="2" t="s">
        <v>20</v>
      </c>
      <c r="H130" s="2" t="s">
        <v>21</v>
      </c>
      <c r="I130" s="3">
        <v>42698</v>
      </c>
      <c r="J130" s="2">
        <v>16</v>
      </c>
      <c r="K130" s="2">
        <v>16</v>
      </c>
      <c r="L130" s="2">
        <v>14</v>
      </c>
      <c r="M130" s="2">
        <v>14</v>
      </c>
      <c r="N130" s="2">
        <v>25</v>
      </c>
      <c r="O130" s="2">
        <v>10500</v>
      </c>
      <c r="P130" s="2">
        <f t="shared" ref="P130" si="252">IFERROR(J130-J131,0)</f>
        <v>3</v>
      </c>
      <c r="Q130" s="2">
        <f t="shared" ref="Q130" si="253">IF(P130=0, 0, IFERROR(M130 - M131, 0))</f>
        <v>5.4</v>
      </c>
      <c r="R130" s="2">
        <f t="shared" ref="R130" si="254">IF(P130=0, 0, IFERROR(J130 - M131, 0))</f>
        <v>7.4</v>
      </c>
      <c r="S130" s="2">
        <f t="shared" ref="S130" si="255">IF(P130=0, 0, IFERROR(M130 - J131, 0))</f>
        <v>1</v>
      </c>
    </row>
    <row r="131" spans="1:19" x14ac:dyDescent="0.2">
      <c r="A131" s="3">
        <v>42663</v>
      </c>
      <c r="B131" s="2" t="s">
        <v>22</v>
      </c>
      <c r="C131" s="3">
        <v>42664</v>
      </c>
      <c r="D131" s="2">
        <v>1064.2</v>
      </c>
      <c r="E131" s="2">
        <v>1142</v>
      </c>
      <c r="F131" s="2">
        <v>1150</v>
      </c>
      <c r="G131" s="2" t="s">
        <v>20</v>
      </c>
      <c r="H131" s="2" t="s">
        <v>21</v>
      </c>
      <c r="I131" s="3">
        <v>42698</v>
      </c>
      <c r="J131" s="2">
        <v>13</v>
      </c>
      <c r="K131" s="2">
        <v>13</v>
      </c>
      <c r="L131" s="2">
        <v>8</v>
      </c>
      <c r="M131" s="2">
        <v>8.6</v>
      </c>
      <c r="N131" s="2">
        <v>69</v>
      </c>
      <c r="O131" s="2">
        <v>30500</v>
      </c>
    </row>
    <row r="132" spans="1:19" x14ac:dyDescent="0.2">
      <c r="A132" s="3">
        <v>42663</v>
      </c>
      <c r="B132" s="2" t="s">
        <v>19</v>
      </c>
      <c r="C132" s="3">
        <v>42662</v>
      </c>
      <c r="D132" s="2">
        <v>1087.3499999999999</v>
      </c>
      <c r="E132" s="2">
        <v>1033</v>
      </c>
      <c r="F132" s="2">
        <v>1030</v>
      </c>
      <c r="G132" s="2" t="s">
        <v>23</v>
      </c>
      <c r="H132" s="2" t="s">
        <v>24</v>
      </c>
      <c r="I132" s="3">
        <v>42698</v>
      </c>
      <c r="K132" s="2" t="s">
        <v>25</v>
      </c>
      <c r="L132" s="2" t="s">
        <v>25</v>
      </c>
      <c r="M132" s="2">
        <v>12</v>
      </c>
      <c r="N132" s="2" t="s">
        <v>25</v>
      </c>
      <c r="O132" s="2">
        <v>500</v>
      </c>
      <c r="P132" s="2">
        <f t="shared" ref="P132" si="256">IFERROR(J132-J133,0)</f>
        <v>-11</v>
      </c>
      <c r="Q132" s="2">
        <f t="shared" ref="Q132" si="257">IF(P132=0, 0, IFERROR(M132 - M133, 0))</f>
        <v>1</v>
      </c>
      <c r="R132" s="2">
        <f t="shared" ref="R132" si="258">IF(P132=0, 0, IFERROR(J132 - M133, 0))</f>
        <v>-11</v>
      </c>
      <c r="S132" s="2">
        <f t="shared" ref="S132" si="259">IF(P132=0, 0, IFERROR(M132 - J133, 0))</f>
        <v>1</v>
      </c>
    </row>
    <row r="133" spans="1:19" x14ac:dyDescent="0.2">
      <c r="A133" s="3">
        <v>42663</v>
      </c>
      <c r="B133" s="2" t="s">
        <v>22</v>
      </c>
      <c r="C133" s="3">
        <v>42664</v>
      </c>
      <c r="D133" s="2">
        <v>1064.2</v>
      </c>
      <c r="E133" s="2">
        <v>1033</v>
      </c>
      <c r="F133" s="2">
        <v>1030</v>
      </c>
      <c r="G133" s="2" t="s">
        <v>23</v>
      </c>
      <c r="H133" s="2" t="s">
        <v>24</v>
      </c>
      <c r="I133" s="3">
        <v>42698</v>
      </c>
      <c r="J133" s="2">
        <v>11</v>
      </c>
      <c r="K133" s="2">
        <v>11</v>
      </c>
      <c r="L133" s="2">
        <v>11</v>
      </c>
      <c r="M133" s="2">
        <v>11</v>
      </c>
      <c r="N133" s="2">
        <v>1</v>
      </c>
      <c r="O133" s="2">
        <v>1000</v>
      </c>
    </row>
    <row r="134" spans="1:19" x14ac:dyDescent="0.2">
      <c r="A134" s="3">
        <v>42566</v>
      </c>
      <c r="B134" s="2" t="s">
        <v>19</v>
      </c>
      <c r="C134" s="3">
        <v>42565</v>
      </c>
      <c r="D134" s="2">
        <v>1004.9</v>
      </c>
      <c r="E134" s="2">
        <v>1055</v>
      </c>
      <c r="F134" s="2">
        <v>1060</v>
      </c>
      <c r="G134" s="2" t="s">
        <v>20</v>
      </c>
      <c r="H134" s="2" t="s">
        <v>21</v>
      </c>
      <c r="I134" s="3">
        <v>42579</v>
      </c>
      <c r="J134" s="2">
        <v>6.95</v>
      </c>
      <c r="K134" s="2">
        <v>7.8</v>
      </c>
      <c r="L134" s="2">
        <v>5.25</v>
      </c>
      <c r="M134" s="2">
        <v>6.7</v>
      </c>
      <c r="N134" s="2">
        <v>606</v>
      </c>
      <c r="O134" s="2">
        <v>512000</v>
      </c>
      <c r="P134" s="2">
        <f t="shared" ref="P134" si="260">IFERROR(J134-J135,0)</f>
        <v>-2.0499999999999998</v>
      </c>
      <c r="Q134" s="2">
        <f t="shared" ref="Q134" si="261">IF(P134=0, 0, IFERROR(M134 - M135, 0))</f>
        <v>3.6</v>
      </c>
      <c r="R134" s="2">
        <f t="shared" ref="R134" si="262">IF(P134=0, 0, IFERROR(J134 - M135, 0))</f>
        <v>3.85</v>
      </c>
      <c r="S134" s="2">
        <f t="shared" ref="S134" si="263">IF(P134=0, 0, IFERROR(M134 - J135, 0))</f>
        <v>-2.2999999999999998</v>
      </c>
    </row>
    <row r="135" spans="1:19" x14ac:dyDescent="0.2">
      <c r="A135" s="3">
        <v>42566</v>
      </c>
      <c r="B135" s="2" t="s">
        <v>22</v>
      </c>
      <c r="C135" s="3">
        <v>42569</v>
      </c>
      <c r="D135" s="2">
        <v>1006.25</v>
      </c>
      <c r="E135" s="2">
        <v>1055</v>
      </c>
      <c r="F135" s="2">
        <v>1060</v>
      </c>
      <c r="G135" s="2" t="s">
        <v>20</v>
      </c>
      <c r="H135" s="2" t="s">
        <v>21</v>
      </c>
      <c r="I135" s="3">
        <v>42579</v>
      </c>
      <c r="J135" s="2">
        <v>9</v>
      </c>
      <c r="K135" s="2">
        <v>10.1</v>
      </c>
      <c r="L135" s="2">
        <v>2.35</v>
      </c>
      <c r="M135" s="2">
        <v>3.1</v>
      </c>
      <c r="N135" s="2">
        <v>6947</v>
      </c>
      <c r="O135" s="2">
        <v>884000</v>
      </c>
    </row>
    <row r="136" spans="1:19" x14ac:dyDescent="0.2">
      <c r="A136" s="3">
        <v>42566</v>
      </c>
      <c r="B136" s="2" t="s">
        <v>19</v>
      </c>
      <c r="C136" s="3">
        <v>42565</v>
      </c>
      <c r="D136" s="2">
        <v>1004.9</v>
      </c>
      <c r="E136" s="2">
        <v>955</v>
      </c>
      <c r="F136" s="2">
        <v>950</v>
      </c>
      <c r="G136" s="2" t="s">
        <v>23</v>
      </c>
      <c r="H136" s="2" t="s">
        <v>24</v>
      </c>
      <c r="I136" s="3">
        <v>42579</v>
      </c>
      <c r="J136" s="2">
        <v>3</v>
      </c>
      <c r="K136" s="2">
        <v>3.7</v>
      </c>
      <c r="L136" s="2">
        <v>2.65</v>
      </c>
      <c r="M136" s="2">
        <v>3.2</v>
      </c>
      <c r="N136" s="2">
        <v>148</v>
      </c>
      <c r="O136" s="2">
        <v>125000</v>
      </c>
      <c r="P136" s="2">
        <f t="shared" ref="P136" si="264">IFERROR(J136-J137,0)</f>
        <v>1.05</v>
      </c>
      <c r="Q136" s="2">
        <f t="shared" ref="Q136" si="265">IF(P136=0, 0, IFERROR(M136 - M137, 0))</f>
        <v>1.5000000000000002</v>
      </c>
      <c r="R136" s="2">
        <f t="shared" ref="R136" si="266">IF(P136=0, 0, IFERROR(J136 - M137, 0))</f>
        <v>1.3</v>
      </c>
      <c r="S136" s="2">
        <f t="shared" ref="S136" si="267">IF(P136=0, 0, IFERROR(M136 - J137, 0))</f>
        <v>1.2500000000000002</v>
      </c>
    </row>
    <row r="137" spans="1:19" x14ac:dyDescent="0.2">
      <c r="A137" s="3">
        <v>42566</v>
      </c>
      <c r="B137" s="2" t="s">
        <v>22</v>
      </c>
      <c r="C137" s="3">
        <v>42569</v>
      </c>
      <c r="D137" s="2">
        <v>1006.25</v>
      </c>
      <c r="E137" s="2">
        <v>955</v>
      </c>
      <c r="F137" s="2">
        <v>950</v>
      </c>
      <c r="G137" s="2" t="s">
        <v>23</v>
      </c>
      <c r="H137" s="2" t="s">
        <v>24</v>
      </c>
      <c r="I137" s="3">
        <v>42579</v>
      </c>
      <c r="J137" s="2">
        <v>1.95</v>
      </c>
      <c r="K137" s="2">
        <v>2.2000000000000002</v>
      </c>
      <c r="L137" s="2">
        <v>0.55000000000000004</v>
      </c>
      <c r="M137" s="2">
        <v>1.7</v>
      </c>
      <c r="N137" s="2">
        <v>856</v>
      </c>
      <c r="O137" s="2">
        <v>186500</v>
      </c>
    </row>
    <row r="138" spans="1:19" x14ac:dyDescent="0.2">
      <c r="A138" s="3">
        <v>42482</v>
      </c>
      <c r="B138" s="2" t="s">
        <v>19</v>
      </c>
      <c r="C138" s="3">
        <v>42481</v>
      </c>
      <c r="D138" s="2">
        <v>1041.1500000000001</v>
      </c>
      <c r="E138" s="2">
        <v>1093</v>
      </c>
      <c r="F138" s="2">
        <v>1100</v>
      </c>
      <c r="G138" s="2" t="s">
        <v>20</v>
      </c>
      <c r="H138" s="2" t="s">
        <v>21</v>
      </c>
      <c r="I138" s="3">
        <v>42516</v>
      </c>
      <c r="J138" s="2">
        <v>17</v>
      </c>
      <c r="K138" s="2">
        <v>17.850000000000001</v>
      </c>
      <c r="L138" s="2">
        <v>14.25</v>
      </c>
      <c r="M138" s="2">
        <v>15.5</v>
      </c>
      <c r="N138" s="2">
        <v>112</v>
      </c>
      <c r="O138" s="2">
        <v>120000</v>
      </c>
      <c r="P138" s="2">
        <f t="shared" ref="P138" si="268">IFERROR(J138-J139,0)</f>
        <v>5.0500000000000007</v>
      </c>
      <c r="Q138" s="2">
        <f t="shared" ref="Q138" si="269">IF(P138=0, 0, IFERROR(M138 - M139, 0))</f>
        <v>7.9</v>
      </c>
      <c r="R138" s="2">
        <f t="shared" ref="R138" si="270">IF(P138=0, 0, IFERROR(J138 - M139, 0))</f>
        <v>9.4</v>
      </c>
      <c r="S138" s="2">
        <f t="shared" ref="S138" si="271">IF(P138=0, 0, IFERROR(M138 - J139, 0))</f>
        <v>3.5500000000000007</v>
      </c>
    </row>
    <row r="139" spans="1:19" x14ac:dyDescent="0.2">
      <c r="A139" s="3">
        <v>42482</v>
      </c>
      <c r="B139" s="2" t="s">
        <v>22</v>
      </c>
      <c r="C139" s="3">
        <v>42485</v>
      </c>
      <c r="D139" s="2">
        <v>1016.9</v>
      </c>
      <c r="E139" s="2">
        <v>1093</v>
      </c>
      <c r="F139" s="2">
        <v>1100</v>
      </c>
      <c r="G139" s="2" t="s">
        <v>20</v>
      </c>
      <c r="H139" s="2" t="s">
        <v>21</v>
      </c>
      <c r="I139" s="3">
        <v>42516</v>
      </c>
      <c r="J139" s="2">
        <v>11.95</v>
      </c>
      <c r="K139" s="2">
        <v>11.95</v>
      </c>
      <c r="L139" s="2">
        <v>7</v>
      </c>
      <c r="M139" s="2">
        <v>7.6</v>
      </c>
      <c r="N139" s="2">
        <v>615</v>
      </c>
      <c r="O139" s="2">
        <v>318500</v>
      </c>
    </row>
    <row r="140" spans="1:19" x14ac:dyDescent="0.2">
      <c r="A140" s="3">
        <v>42482</v>
      </c>
      <c r="B140" s="2" t="s">
        <v>19</v>
      </c>
      <c r="C140" s="3">
        <v>42481</v>
      </c>
      <c r="D140" s="2">
        <v>1041.1500000000001</v>
      </c>
      <c r="E140" s="2">
        <v>989</v>
      </c>
      <c r="F140" s="2">
        <v>980</v>
      </c>
      <c r="G140" s="2" t="s">
        <v>23</v>
      </c>
      <c r="H140" s="2" t="s">
        <v>24</v>
      </c>
      <c r="I140" s="3">
        <v>42516</v>
      </c>
      <c r="J140" s="2">
        <v>9.9</v>
      </c>
      <c r="K140" s="2">
        <v>10.45</v>
      </c>
      <c r="L140" s="2">
        <v>9.9</v>
      </c>
      <c r="M140" s="2">
        <v>10.45</v>
      </c>
      <c r="N140" s="2">
        <v>4</v>
      </c>
      <c r="O140" s="2">
        <v>11500</v>
      </c>
      <c r="P140" s="2">
        <f t="shared" ref="P140" si="272">IFERROR(J140-J141,0)</f>
        <v>-0.59999999999999964</v>
      </c>
      <c r="Q140" s="2">
        <f t="shared" ref="Q140" si="273">IF(P140=0, 0, IFERROR(M140 - M141, 0))</f>
        <v>-1.8500000000000014</v>
      </c>
      <c r="R140" s="2">
        <f t="shared" ref="R140" si="274">IF(P140=0, 0, IFERROR(J140 - M141, 0))</f>
        <v>-2.4000000000000004</v>
      </c>
      <c r="S140" s="2">
        <f t="shared" ref="S140" si="275">IF(P140=0, 0, IFERROR(M140 - J141, 0))</f>
        <v>-5.0000000000000711E-2</v>
      </c>
    </row>
    <row r="141" spans="1:19" x14ac:dyDescent="0.2">
      <c r="A141" s="3">
        <v>42482</v>
      </c>
      <c r="B141" s="2" t="s">
        <v>22</v>
      </c>
      <c r="C141" s="3">
        <v>42485</v>
      </c>
      <c r="D141" s="2">
        <v>1016.9</v>
      </c>
      <c r="E141" s="2">
        <v>989</v>
      </c>
      <c r="F141" s="2">
        <v>980</v>
      </c>
      <c r="G141" s="2" t="s">
        <v>23</v>
      </c>
      <c r="H141" s="2" t="s">
        <v>24</v>
      </c>
      <c r="I141" s="3">
        <v>42516</v>
      </c>
      <c r="J141" s="2">
        <v>10.5</v>
      </c>
      <c r="K141" s="2">
        <v>13.75</v>
      </c>
      <c r="L141" s="2">
        <v>9.65</v>
      </c>
      <c r="M141" s="2">
        <v>12.3</v>
      </c>
      <c r="N141" s="2">
        <v>108</v>
      </c>
      <c r="O141" s="2">
        <v>49000</v>
      </c>
    </row>
    <row r="142" spans="1:19" x14ac:dyDescent="0.2">
      <c r="A142" s="3">
        <v>42388</v>
      </c>
      <c r="B142" s="2" t="s">
        <v>19</v>
      </c>
      <c r="C142" s="3">
        <v>42387</v>
      </c>
      <c r="D142" s="2">
        <v>1016.85</v>
      </c>
      <c r="E142" s="2">
        <v>1068</v>
      </c>
      <c r="F142" s="2">
        <v>1080</v>
      </c>
      <c r="G142" s="2" t="s">
        <v>20</v>
      </c>
      <c r="H142" s="2" t="s">
        <v>21</v>
      </c>
      <c r="I142" s="3">
        <v>42397</v>
      </c>
      <c r="J142" s="2">
        <v>19.350000000000001</v>
      </c>
      <c r="K142" s="2">
        <v>33</v>
      </c>
      <c r="L142" s="2">
        <v>7.85</v>
      </c>
      <c r="M142" s="2">
        <v>9.5</v>
      </c>
      <c r="N142" s="2">
        <v>5412</v>
      </c>
      <c r="O142" s="2">
        <v>1285000</v>
      </c>
      <c r="P142" s="2">
        <f t="shared" ref="P142" si="276">IFERROR(J142-J143,0)</f>
        <v>8.1000000000000014</v>
      </c>
      <c r="Q142" s="2">
        <f t="shared" ref="Q142" si="277">IF(P142=0, 0, IFERROR(M142 - M143, 0))</f>
        <v>5.65</v>
      </c>
      <c r="R142" s="2">
        <f t="shared" ref="R142" si="278">IF(P142=0, 0, IFERROR(J142 - M143, 0))</f>
        <v>15.500000000000002</v>
      </c>
      <c r="S142" s="2">
        <f t="shared" ref="S142" si="279">IF(P142=0, 0, IFERROR(M142 - J143, 0))</f>
        <v>-1.75</v>
      </c>
    </row>
    <row r="143" spans="1:19" x14ac:dyDescent="0.2">
      <c r="A143" s="3">
        <v>42388</v>
      </c>
      <c r="B143" s="2" t="s">
        <v>22</v>
      </c>
      <c r="C143" s="3">
        <v>42389</v>
      </c>
      <c r="D143" s="2">
        <v>1004.55</v>
      </c>
      <c r="E143" s="2">
        <v>1068</v>
      </c>
      <c r="F143" s="2">
        <v>1080</v>
      </c>
      <c r="G143" s="2" t="s">
        <v>20</v>
      </c>
      <c r="H143" s="2" t="s">
        <v>21</v>
      </c>
      <c r="I143" s="3">
        <v>42397</v>
      </c>
      <c r="J143" s="2">
        <v>11.25</v>
      </c>
      <c r="K143" s="2">
        <v>11.25</v>
      </c>
      <c r="L143" s="2">
        <v>2.8</v>
      </c>
      <c r="M143" s="2">
        <v>3.85</v>
      </c>
      <c r="N143" s="2">
        <v>6113</v>
      </c>
      <c r="O143" s="2">
        <v>1544000</v>
      </c>
    </row>
    <row r="144" spans="1:19" x14ac:dyDescent="0.2">
      <c r="A144" s="3">
        <v>42388</v>
      </c>
      <c r="B144" s="2" t="s">
        <v>19</v>
      </c>
      <c r="C144" s="3">
        <v>42387</v>
      </c>
      <c r="D144" s="2">
        <v>1016.85</v>
      </c>
      <c r="E144" s="2">
        <v>966</v>
      </c>
      <c r="F144" s="2">
        <v>960</v>
      </c>
      <c r="G144" s="2" t="s">
        <v>23</v>
      </c>
      <c r="H144" s="2" t="s">
        <v>24</v>
      </c>
      <c r="I144" s="3">
        <v>42397</v>
      </c>
      <c r="J144" s="2">
        <v>2.15</v>
      </c>
      <c r="K144" s="2">
        <v>8.5</v>
      </c>
      <c r="L144" s="2">
        <v>2</v>
      </c>
      <c r="M144" s="2">
        <v>7.15</v>
      </c>
      <c r="N144" s="2">
        <v>968</v>
      </c>
      <c r="O144" s="2">
        <v>292500</v>
      </c>
      <c r="P144" s="2">
        <f t="shared" ref="P144" si="280">IFERROR(J144-J145,0)</f>
        <v>-0.10000000000000009</v>
      </c>
      <c r="Q144" s="2">
        <f t="shared" ref="Q144" si="281">IF(P144=0, 0, IFERROR(M144 - M145, 0))</f>
        <v>1.3000000000000007</v>
      </c>
      <c r="R144" s="2">
        <f t="shared" ref="R144" si="282">IF(P144=0, 0, IFERROR(J144 - M145, 0))</f>
        <v>-3.6999999999999997</v>
      </c>
      <c r="S144" s="2">
        <f t="shared" ref="S144" si="283">IF(P144=0, 0, IFERROR(M144 - J145, 0))</f>
        <v>4.9000000000000004</v>
      </c>
    </row>
    <row r="145" spans="1:19" x14ac:dyDescent="0.2">
      <c r="A145" s="3">
        <v>42388</v>
      </c>
      <c r="B145" s="2" t="s">
        <v>22</v>
      </c>
      <c r="C145" s="3">
        <v>42389</v>
      </c>
      <c r="D145" s="2">
        <v>1004.55</v>
      </c>
      <c r="E145" s="2">
        <v>966</v>
      </c>
      <c r="F145" s="2">
        <v>960</v>
      </c>
      <c r="G145" s="2" t="s">
        <v>23</v>
      </c>
      <c r="H145" s="2" t="s">
        <v>24</v>
      </c>
      <c r="I145" s="3">
        <v>42397</v>
      </c>
      <c r="J145" s="2">
        <v>2.25</v>
      </c>
      <c r="K145" s="2">
        <v>10.1</v>
      </c>
      <c r="L145" s="2">
        <v>2.25</v>
      </c>
      <c r="M145" s="2">
        <v>5.85</v>
      </c>
      <c r="N145" s="2">
        <v>3577</v>
      </c>
      <c r="O145" s="2">
        <v>389000</v>
      </c>
    </row>
    <row r="146" spans="1:19" x14ac:dyDescent="0.2">
      <c r="A146" s="3">
        <v>42293</v>
      </c>
      <c r="B146" s="2" t="s">
        <v>19</v>
      </c>
      <c r="C146" s="3">
        <v>42292</v>
      </c>
      <c r="D146" s="2">
        <v>903.7</v>
      </c>
      <c r="E146" s="2">
        <v>949</v>
      </c>
      <c r="F146" s="2">
        <v>960</v>
      </c>
      <c r="G146" s="2" t="s">
        <v>20</v>
      </c>
      <c r="H146" s="2" t="s">
        <v>21</v>
      </c>
      <c r="I146" s="3">
        <v>42306</v>
      </c>
      <c r="J146" s="2">
        <v>4.8499999999999996</v>
      </c>
      <c r="K146" s="2">
        <v>5.05</v>
      </c>
      <c r="L146" s="2">
        <v>3.25</v>
      </c>
      <c r="M146" s="2">
        <v>3.8</v>
      </c>
      <c r="N146" s="2">
        <v>1908</v>
      </c>
      <c r="O146" s="2">
        <v>565750</v>
      </c>
      <c r="P146" s="2">
        <f t="shared" ref="P146" si="284">IFERROR(J146-J147,0)</f>
        <v>-6.15</v>
      </c>
      <c r="Q146" s="2">
        <f t="shared" ref="Q146" si="285">IF(P146=0, 0, IFERROR(M146 - M147, 0))</f>
        <v>-13.45</v>
      </c>
      <c r="R146" s="2">
        <f t="shared" ref="R146" si="286">IF(P146=0, 0, IFERROR(J146 - M147, 0))</f>
        <v>-12.4</v>
      </c>
      <c r="S146" s="2">
        <f t="shared" ref="S146" si="287">IF(P146=0, 0, IFERROR(M146 - J147, 0))</f>
        <v>-7.2</v>
      </c>
    </row>
    <row r="147" spans="1:19" x14ac:dyDescent="0.2">
      <c r="A147" s="3">
        <v>42293</v>
      </c>
      <c r="B147" s="2" t="s">
        <v>22</v>
      </c>
      <c r="C147" s="3">
        <v>42296</v>
      </c>
      <c r="D147" s="2">
        <v>963.5</v>
      </c>
      <c r="E147" s="2">
        <v>949</v>
      </c>
      <c r="F147" s="2">
        <v>960</v>
      </c>
      <c r="G147" s="2" t="s">
        <v>20</v>
      </c>
      <c r="H147" s="2" t="s">
        <v>21</v>
      </c>
      <c r="I147" s="3">
        <v>42306</v>
      </c>
      <c r="J147" s="2">
        <v>11</v>
      </c>
      <c r="K147" s="2">
        <v>18.3</v>
      </c>
      <c r="L147" s="2">
        <v>7.65</v>
      </c>
      <c r="M147" s="2">
        <v>17.25</v>
      </c>
      <c r="N147" s="2">
        <v>20110</v>
      </c>
      <c r="O147" s="2">
        <v>877250</v>
      </c>
    </row>
    <row r="148" spans="1:19" x14ac:dyDescent="0.2">
      <c r="A148" s="3">
        <v>42293</v>
      </c>
      <c r="B148" s="2" t="s">
        <v>19</v>
      </c>
      <c r="C148" s="3">
        <v>42292</v>
      </c>
      <c r="D148" s="2">
        <v>903.7</v>
      </c>
      <c r="E148" s="2">
        <v>859</v>
      </c>
      <c r="F148" s="2">
        <v>860</v>
      </c>
      <c r="G148" s="2" t="s">
        <v>23</v>
      </c>
      <c r="H148" s="2" t="s">
        <v>24</v>
      </c>
      <c r="I148" s="3">
        <v>42306</v>
      </c>
      <c r="J148" s="2">
        <v>4.5</v>
      </c>
      <c r="K148" s="2">
        <v>5.45</v>
      </c>
      <c r="L148" s="2">
        <v>4.05</v>
      </c>
      <c r="M148" s="2">
        <v>4.8499999999999996</v>
      </c>
      <c r="N148" s="2">
        <v>1321</v>
      </c>
      <c r="O148" s="2">
        <v>442500</v>
      </c>
      <c r="P148" s="2">
        <f t="shared" ref="P148" si="288">IFERROR(J148-J149,0)</f>
        <v>3.4</v>
      </c>
      <c r="Q148" s="2">
        <f t="shared" ref="Q148" si="289">IF(P148=0, 0, IFERROR(M148 - M149, 0))</f>
        <v>4.05</v>
      </c>
      <c r="R148" s="2">
        <f t="shared" ref="R148" si="290">IF(P148=0, 0, IFERROR(J148 - M149, 0))</f>
        <v>3.7</v>
      </c>
      <c r="S148" s="2">
        <f t="shared" ref="S148" si="291">IF(P148=0, 0, IFERROR(M148 - J149, 0))</f>
        <v>3.7499999999999996</v>
      </c>
    </row>
    <row r="149" spans="1:19" x14ac:dyDescent="0.2">
      <c r="A149" s="3">
        <v>42293</v>
      </c>
      <c r="B149" s="2" t="s">
        <v>22</v>
      </c>
      <c r="C149" s="3">
        <v>42296</v>
      </c>
      <c r="D149" s="2">
        <v>963.5</v>
      </c>
      <c r="E149" s="2">
        <v>859</v>
      </c>
      <c r="F149" s="2">
        <v>860</v>
      </c>
      <c r="G149" s="2" t="s">
        <v>23</v>
      </c>
      <c r="H149" s="2" t="s">
        <v>24</v>
      </c>
      <c r="I149" s="3">
        <v>42306</v>
      </c>
      <c r="J149" s="2">
        <v>1.1000000000000001</v>
      </c>
      <c r="K149" s="2">
        <v>3.4</v>
      </c>
      <c r="L149" s="2">
        <v>0.7</v>
      </c>
      <c r="M149" s="2">
        <v>0.8</v>
      </c>
      <c r="N149" s="2">
        <v>3837</v>
      </c>
      <c r="O149" s="2">
        <v>619000</v>
      </c>
    </row>
    <row r="150" spans="1:19" x14ac:dyDescent="0.2">
      <c r="A150" s="3">
        <v>42209</v>
      </c>
      <c r="B150" s="2" t="s">
        <v>19</v>
      </c>
      <c r="C150" s="3">
        <v>42208</v>
      </c>
      <c r="D150" s="2">
        <v>1045.3</v>
      </c>
      <c r="E150" s="2">
        <v>1098</v>
      </c>
      <c r="F150" s="2">
        <v>1100</v>
      </c>
      <c r="G150" s="2" t="s">
        <v>20</v>
      </c>
      <c r="H150" s="2" t="s">
        <v>21</v>
      </c>
      <c r="I150" s="3">
        <v>42243</v>
      </c>
      <c r="J150" s="2">
        <v>19.5</v>
      </c>
      <c r="K150" s="2">
        <v>26.15</v>
      </c>
      <c r="L150" s="2">
        <v>19.5</v>
      </c>
      <c r="M150" s="2">
        <v>21.55</v>
      </c>
      <c r="N150" s="2">
        <v>1275</v>
      </c>
      <c r="O150" s="2">
        <v>283750</v>
      </c>
      <c r="P150" s="2">
        <f t="shared" ref="P150" si="292">IFERROR(J150-J151,0)</f>
        <v>9.5</v>
      </c>
      <c r="Q150" s="2">
        <f t="shared" ref="Q150" si="293">IF(P150=0, 0, IFERROR(M150 - M151, 0))</f>
        <v>14.55</v>
      </c>
      <c r="R150" s="2">
        <f t="shared" ref="R150" si="294">IF(P150=0, 0, IFERROR(J150 - M151, 0))</f>
        <v>12.5</v>
      </c>
      <c r="S150" s="2">
        <f t="shared" ref="S150" si="295">IF(P150=0, 0, IFERROR(M150 - J151, 0))</f>
        <v>11.55</v>
      </c>
    </row>
    <row r="151" spans="1:19" x14ac:dyDescent="0.2">
      <c r="A151" s="3">
        <v>42209</v>
      </c>
      <c r="B151" s="2" t="s">
        <v>22</v>
      </c>
      <c r="C151" s="3">
        <v>42212</v>
      </c>
      <c r="D151" s="2">
        <v>1005.35</v>
      </c>
      <c r="E151" s="2">
        <v>1098</v>
      </c>
      <c r="F151" s="2">
        <v>1100</v>
      </c>
      <c r="G151" s="2" t="s">
        <v>20</v>
      </c>
      <c r="H151" s="2" t="s">
        <v>21</v>
      </c>
      <c r="I151" s="3">
        <v>42243</v>
      </c>
      <c r="J151" s="2">
        <v>10</v>
      </c>
      <c r="K151" s="2">
        <v>11.55</v>
      </c>
      <c r="L151" s="2">
        <v>6.5</v>
      </c>
      <c r="M151" s="2">
        <v>7</v>
      </c>
      <c r="N151" s="2">
        <v>1832</v>
      </c>
      <c r="O151" s="2">
        <v>599250</v>
      </c>
    </row>
    <row r="152" spans="1:19" x14ac:dyDescent="0.2">
      <c r="A152" s="3">
        <v>42209</v>
      </c>
      <c r="B152" s="2" t="s">
        <v>19</v>
      </c>
      <c r="C152" s="3">
        <v>42208</v>
      </c>
      <c r="D152" s="2">
        <v>1045.3</v>
      </c>
      <c r="E152" s="2">
        <v>993</v>
      </c>
      <c r="F152" s="2">
        <v>1000</v>
      </c>
      <c r="G152" s="2" t="s">
        <v>23</v>
      </c>
      <c r="H152" s="2" t="s">
        <v>24</v>
      </c>
      <c r="I152" s="3">
        <v>42243</v>
      </c>
      <c r="J152" s="2">
        <v>13</v>
      </c>
      <c r="K152" s="2">
        <v>16</v>
      </c>
      <c r="L152" s="2">
        <v>10.8</v>
      </c>
      <c r="M152" s="2">
        <v>15.5</v>
      </c>
      <c r="N152" s="2">
        <v>181</v>
      </c>
      <c r="O152" s="2">
        <v>41500</v>
      </c>
      <c r="P152" s="2">
        <f t="shared" ref="P152" si="296">IFERROR(J152-J153,0)</f>
        <v>-6.75</v>
      </c>
      <c r="Q152" s="2">
        <f t="shared" ref="Q152" si="297">IF(P152=0, 0, IFERROR(M152 - M153, 0))</f>
        <v>-6.6999999999999993</v>
      </c>
      <c r="R152" s="2">
        <f t="shared" ref="R152" si="298">IF(P152=0, 0, IFERROR(J152 - M153, 0))</f>
        <v>-9.1999999999999993</v>
      </c>
      <c r="S152" s="2">
        <f t="shared" ref="S152" si="299">IF(P152=0, 0, IFERROR(M152 - J153, 0))</f>
        <v>-4.25</v>
      </c>
    </row>
    <row r="153" spans="1:19" x14ac:dyDescent="0.2">
      <c r="A153" s="3">
        <v>42209</v>
      </c>
      <c r="B153" s="2" t="s">
        <v>22</v>
      </c>
      <c r="C153" s="3">
        <v>42212</v>
      </c>
      <c r="D153" s="2">
        <v>1005.35</v>
      </c>
      <c r="E153" s="2">
        <v>993</v>
      </c>
      <c r="F153" s="2">
        <v>1000</v>
      </c>
      <c r="G153" s="2" t="s">
        <v>23</v>
      </c>
      <c r="H153" s="2" t="s">
        <v>24</v>
      </c>
      <c r="I153" s="3">
        <v>42243</v>
      </c>
      <c r="J153" s="2">
        <v>19.75</v>
      </c>
      <c r="K153" s="2">
        <v>23.5</v>
      </c>
      <c r="L153" s="2">
        <v>15.25</v>
      </c>
      <c r="M153" s="2">
        <v>22.2</v>
      </c>
      <c r="N153" s="2">
        <v>1337</v>
      </c>
      <c r="O153" s="2">
        <v>252000</v>
      </c>
    </row>
    <row r="154" spans="1:19" x14ac:dyDescent="0.2">
      <c r="A154" s="3">
        <v>42111</v>
      </c>
      <c r="B154" s="2" t="s">
        <v>19</v>
      </c>
      <c r="C154" s="3">
        <v>42110</v>
      </c>
      <c r="D154" s="2">
        <v>928.35</v>
      </c>
      <c r="E154" s="2">
        <v>975</v>
      </c>
      <c r="F154" s="2">
        <v>980</v>
      </c>
      <c r="G154" s="2" t="s">
        <v>20</v>
      </c>
      <c r="H154" s="2" t="s">
        <v>21</v>
      </c>
      <c r="I154" s="3">
        <v>42124</v>
      </c>
      <c r="J154" s="2">
        <v>6.75</v>
      </c>
      <c r="K154" s="2">
        <v>10.1</v>
      </c>
      <c r="L154" s="2">
        <v>6.3</v>
      </c>
      <c r="M154" s="2">
        <v>8.6</v>
      </c>
      <c r="N154" s="2">
        <v>2583</v>
      </c>
      <c r="O154" s="2">
        <v>431500</v>
      </c>
      <c r="P154" s="2">
        <f t="shared" ref="P154" si="300">IFERROR(J154-J155,0)</f>
        <v>0.75</v>
      </c>
      <c r="Q154" s="2">
        <f t="shared" ref="Q154" si="301">IF(P154=0, 0, IFERROR(M154 - M155, 0))</f>
        <v>6.9499999999999993</v>
      </c>
      <c r="R154" s="2">
        <f t="shared" ref="R154" si="302">IF(P154=0, 0, IFERROR(J154 - M155, 0))</f>
        <v>5.0999999999999996</v>
      </c>
      <c r="S154" s="2">
        <f t="shared" ref="S154" si="303">IF(P154=0, 0, IFERROR(M154 - J155, 0))</f>
        <v>2.5999999999999996</v>
      </c>
    </row>
    <row r="155" spans="1:19" x14ac:dyDescent="0.2">
      <c r="A155" s="3">
        <v>42111</v>
      </c>
      <c r="B155" s="2" t="s">
        <v>22</v>
      </c>
      <c r="C155" s="3">
        <v>42114</v>
      </c>
      <c r="D155" s="2">
        <v>885.65</v>
      </c>
      <c r="E155" s="2">
        <v>975</v>
      </c>
      <c r="F155" s="2">
        <v>980</v>
      </c>
      <c r="G155" s="2" t="s">
        <v>20</v>
      </c>
      <c r="H155" s="2" t="s">
        <v>21</v>
      </c>
      <c r="I155" s="3">
        <v>42124</v>
      </c>
      <c r="J155" s="2">
        <v>6</v>
      </c>
      <c r="K155" s="2">
        <v>6</v>
      </c>
      <c r="L155" s="2">
        <v>0.65</v>
      </c>
      <c r="M155" s="2">
        <v>1.65</v>
      </c>
      <c r="N155" s="2">
        <v>6210</v>
      </c>
      <c r="O155" s="2">
        <v>597750</v>
      </c>
    </row>
    <row r="156" spans="1:19" x14ac:dyDescent="0.2">
      <c r="A156" s="3">
        <v>42111</v>
      </c>
      <c r="B156" s="2" t="s">
        <v>19</v>
      </c>
      <c r="C156" s="3">
        <v>42110</v>
      </c>
      <c r="D156" s="2">
        <v>928.35</v>
      </c>
      <c r="E156" s="2">
        <v>882</v>
      </c>
      <c r="F156" s="2">
        <v>880</v>
      </c>
      <c r="G156" s="2" t="s">
        <v>23</v>
      </c>
      <c r="H156" s="2" t="s">
        <v>24</v>
      </c>
      <c r="I156" s="3">
        <v>42124</v>
      </c>
      <c r="J156" s="2">
        <v>5.5</v>
      </c>
      <c r="K156" s="2">
        <v>7.15</v>
      </c>
      <c r="L156" s="2">
        <v>4.2</v>
      </c>
      <c r="M156" s="2">
        <v>5.8</v>
      </c>
      <c r="N156" s="2">
        <v>3189</v>
      </c>
      <c r="O156" s="2">
        <v>524250</v>
      </c>
      <c r="P156" s="2">
        <f t="shared" ref="P156" si="304">IFERROR(J156-J157,0)</f>
        <v>2.35</v>
      </c>
      <c r="Q156" s="2">
        <f t="shared" ref="Q156" si="305">IF(P156=0, 0, IFERROR(M156 - M157, 0))</f>
        <v>-6.6000000000000005</v>
      </c>
      <c r="R156" s="2">
        <f t="shared" ref="R156" si="306">IF(P156=0, 0, IFERROR(J156 - M157, 0))</f>
        <v>-6.9</v>
      </c>
      <c r="S156" s="2">
        <f t="shared" ref="S156" si="307">IF(P156=0, 0, IFERROR(M156 - J157, 0))</f>
        <v>2.65</v>
      </c>
    </row>
    <row r="157" spans="1:19" x14ac:dyDescent="0.2">
      <c r="A157" s="3">
        <v>42111</v>
      </c>
      <c r="B157" s="2" t="s">
        <v>22</v>
      </c>
      <c r="C157" s="3">
        <v>42114</v>
      </c>
      <c r="D157" s="2">
        <v>885.65</v>
      </c>
      <c r="E157" s="2">
        <v>882</v>
      </c>
      <c r="F157" s="2">
        <v>880</v>
      </c>
      <c r="G157" s="2" t="s">
        <v>23</v>
      </c>
      <c r="H157" s="2" t="s">
        <v>24</v>
      </c>
      <c r="I157" s="3">
        <v>42124</v>
      </c>
      <c r="J157" s="2">
        <v>3.15</v>
      </c>
      <c r="K157" s="2">
        <v>15</v>
      </c>
      <c r="L157" s="2">
        <v>2.25</v>
      </c>
      <c r="M157" s="2">
        <v>12.4</v>
      </c>
      <c r="N157" s="2">
        <v>9658</v>
      </c>
      <c r="O157" s="2">
        <v>400000</v>
      </c>
    </row>
    <row r="158" spans="1:19" ht="16" x14ac:dyDescent="0.2">
      <c r="O158" t="s">
        <v>26</v>
      </c>
      <c r="P158" s="2">
        <f>SUM(P2:P157)</f>
        <v>-12.900000000000022</v>
      </c>
      <c r="Q158" s="2">
        <f>SUM(Q2:Q157)</f>
        <v>419.8</v>
      </c>
      <c r="R158" s="2">
        <f>SUM(R2:R157)</f>
        <v>45.399999999999977</v>
      </c>
      <c r="S158" s="2">
        <f>SUM(S2:S157)</f>
        <v>361.49999999999994</v>
      </c>
    </row>
    <row r="159" spans="1:19" x14ac:dyDescent="0.2">
      <c r="P159" s="2">
        <f>P158*500</f>
        <v>-6450.0000000000109</v>
      </c>
      <c r="Q159" s="2">
        <f t="shared" ref="Q159:S159" si="308">Q158*500</f>
        <v>209900</v>
      </c>
      <c r="R159" s="2">
        <f t="shared" si="308"/>
        <v>22699.999999999989</v>
      </c>
      <c r="S159" s="2">
        <f t="shared" si="308"/>
        <v>180749.99999999997</v>
      </c>
    </row>
  </sheetData>
  <autoFilter ref="A1:S159" xr:uid="{D2725571-2229-4943-8136-69FE920C141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126C-A5EB-294D-8195-8D9762BF5E55}">
  <dimension ref="A1:S158"/>
  <sheetViews>
    <sheetView topLeftCell="A128" workbookViewId="0">
      <selection activeCell="Q128" sqref="Q1:T1048576"/>
    </sheetView>
  </sheetViews>
  <sheetFormatPr baseColWidth="10" defaultColWidth="8.83203125" defaultRowHeight="15" x14ac:dyDescent="0.2"/>
  <cols>
    <col min="1" max="1" width="12.5" style="2" bestFit="1" customWidth="1"/>
    <col min="2" max="2" width="10.6640625" style="2" customWidth="1"/>
    <col min="3" max="3" width="11.5" style="2" customWidth="1"/>
    <col min="4" max="4" width="10.83203125" style="2" customWidth="1"/>
    <col min="5" max="5" width="11.33203125" style="2" customWidth="1"/>
    <col min="6" max="6" width="11.5" style="2" customWidth="1"/>
    <col min="7" max="7" width="8.33203125" style="2" customWidth="1"/>
    <col min="8" max="8" width="10.83203125" style="2" customWidth="1"/>
    <col min="9" max="9" width="10.1640625" style="2" customWidth="1"/>
    <col min="10" max="13" width="5.83203125" style="2" customWidth="1"/>
    <col min="14" max="14" width="6.83203125" style="2" customWidth="1"/>
    <col min="15" max="19" width="12.33203125" style="2" customWidth="1"/>
    <col min="20" max="20" width="6.5" style="2" bestFit="1" customWidth="1"/>
    <col min="21" max="21" width="8.6640625" style="2" bestFit="1" customWidth="1"/>
    <col min="22" max="16384" width="8.83203125" style="2"/>
  </cols>
  <sheetData>
    <row r="1" spans="1:1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">
      <c r="A2" s="3">
        <v>45666</v>
      </c>
      <c r="B2" s="2" t="s">
        <v>19</v>
      </c>
      <c r="C2" s="3">
        <v>45665</v>
      </c>
      <c r="D2" s="2">
        <v>4108.3999999999996</v>
      </c>
      <c r="E2" s="2">
        <v>4314</v>
      </c>
      <c r="F2" s="2">
        <v>4350</v>
      </c>
      <c r="G2" s="2" t="s">
        <v>20</v>
      </c>
      <c r="H2" s="2" t="s">
        <v>21</v>
      </c>
      <c r="I2" s="3">
        <v>45687</v>
      </c>
      <c r="J2" s="2">
        <v>18.2</v>
      </c>
      <c r="K2" s="2">
        <v>25.5</v>
      </c>
      <c r="L2" s="2">
        <v>13.45</v>
      </c>
      <c r="M2" s="2">
        <v>23.2</v>
      </c>
      <c r="N2" s="2">
        <v>5693</v>
      </c>
      <c r="O2" s="2">
        <v>344575</v>
      </c>
      <c r="P2" s="2">
        <f>IFERROR(J2-J3,0)</f>
        <v>-7.9499999999999993</v>
      </c>
      <c r="Q2" s="2">
        <f>IF(P2=0, 0, IFERROR(M2 - M3, 0))</f>
        <v>-4.1999999999999993</v>
      </c>
      <c r="R2" s="2">
        <f>IF(P2=0, 0, IFERROR(J2 - M3, 0))</f>
        <v>-9.1999999999999993</v>
      </c>
      <c r="S2" s="2">
        <f>IF(P2=0, 0, IFERROR(M2 - J3, 0))</f>
        <v>-2.9499999999999993</v>
      </c>
    </row>
    <row r="3" spans="1:19" x14ac:dyDescent="0.2">
      <c r="A3" s="3">
        <v>45666</v>
      </c>
      <c r="B3" s="2" t="s">
        <v>22</v>
      </c>
      <c r="C3" s="3">
        <v>45667</v>
      </c>
      <c r="D3" s="2">
        <v>4265.6499999999996</v>
      </c>
      <c r="E3" s="2">
        <v>4314</v>
      </c>
      <c r="F3" s="2">
        <v>4350</v>
      </c>
      <c r="G3" s="2" t="s">
        <v>20</v>
      </c>
      <c r="H3" s="2" t="s">
        <v>21</v>
      </c>
      <c r="I3" s="3">
        <v>45687</v>
      </c>
      <c r="J3" s="2">
        <v>26.15</v>
      </c>
      <c r="K3" s="2">
        <v>39</v>
      </c>
      <c r="L3" s="2">
        <v>15.1</v>
      </c>
      <c r="M3" s="2">
        <v>27.4</v>
      </c>
      <c r="N3" s="2">
        <v>38558</v>
      </c>
      <c r="O3" s="2">
        <v>437675</v>
      </c>
    </row>
    <row r="4" spans="1:19" x14ac:dyDescent="0.2">
      <c r="A4" s="3">
        <v>45666</v>
      </c>
      <c r="B4" s="2" t="s">
        <v>19</v>
      </c>
      <c r="C4" s="3">
        <v>45665</v>
      </c>
      <c r="D4" s="2">
        <v>4108.3999999999996</v>
      </c>
      <c r="E4" s="2">
        <v>3903</v>
      </c>
      <c r="F4" s="2">
        <v>3900</v>
      </c>
      <c r="G4" s="2" t="s">
        <v>23</v>
      </c>
      <c r="H4" s="2" t="s">
        <v>24</v>
      </c>
      <c r="I4" s="3">
        <v>45687</v>
      </c>
      <c r="J4" s="2">
        <v>62.1</v>
      </c>
      <c r="K4" s="2">
        <v>65.099999999999994</v>
      </c>
      <c r="L4" s="2">
        <v>37.25</v>
      </c>
      <c r="M4" s="2">
        <v>40.200000000000003</v>
      </c>
      <c r="N4" s="2">
        <v>8892</v>
      </c>
      <c r="O4" s="2">
        <v>439250</v>
      </c>
      <c r="P4" s="2">
        <f t="shared" ref="P4" si="0">IFERROR(J4-J5,0)</f>
        <v>45.150000000000006</v>
      </c>
      <c r="Q4" s="2">
        <f t="shared" ref="Q4" si="1">IF(P4=0, 0, IFERROR(M4 - M5, 0))</f>
        <v>30.250000000000004</v>
      </c>
      <c r="R4" s="2">
        <f t="shared" ref="R4" si="2">IF(P4=0, 0, IFERROR(J4 - M5, 0))</f>
        <v>52.150000000000006</v>
      </c>
      <c r="S4" s="2">
        <f t="shared" ref="S4" si="3">IF(P4=0, 0, IFERROR(M4 - J5, 0))</f>
        <v>23.250000000000004</v>
      </c>
    </row>
    <row r="5" spans="1:19" x14ac:dyDescent="0.2">
      <c r="A5" s="3">
        <v>45666</v>
      </c>
      <c r="B5" s="2" t="s">
        <v>22</v>
      </c>
      <c r="C5" s="3">
        <v>45667</v>
      </c>
      <c r="D5" s="2">
        <v>4265.6499999999996</v>
      </c>
      <c r="E5" s="2">
        <v>3903</v>
      </c>
      <c r="F5" s="2">
        <v>3900</v>
      </c>
      <c r="G5" s="2" t="s">
        <v>23</v>
      </c>
      <c r="H5" s="2" t="s">
        <v>24</v>
      </c>
      <c r="I5" s="3">
        <v>45687</v>
      </c>
      <c r="J5" s="2">
        <v>16.95</v>
      </c>
      <c r="K5" s="2">
        <v>18.899999999999999</v>
      </c>
      <c r="L5" s="2">
        <v>9.0500000000000007</v>
      </c>
      <c r="M5" s="2">
        <v>9.9499999999999993</v>
      </c>
      <c r="N5" s="2">
        <v>31180</v>
      </c>
      <c r="O5" s="2">
        <v>602175</v>
      </c>
    </row>
    <row r="6" spans="1:19" x14ac:dyDescent="0.2">
      <c r="A6" s="3">
        <v>45575</v>
      </c>
      <c r="B6" s="2" t="s">
        <v>19</v>
      </c>
      <c r="C6" s="3">
        <v>45573</v>
      </c>
      <c r="D6" s="2">
        <v>4253.25</v>
      </c>
      <c r="E6" s="2">
        <v>4466</v>
      </c>
      <c r="F6" s="2">
        <v>4500</v>
      </c>
      <c r="G6" s="2" t="s">
        <v>20</v>
      </c>
      <c r="H6" s="2" t="s">
        <v>21</v>
      </c>
      <c r="I6" s="3">
        <v>45596</v>
      </c>
      <c r="J6" s="2">
        <v>35.549999999999997</v>
      </c>
      <c r="K6" s="2">
        <v>37</v>
      </c>
      <c r="L6" s="2">
        <v>27.8</v>
      </c>
      <c r="M6" s="2">
        <v>31.75</v>
      </c>
      <c r="N6" s="2">
        <v>6478</v>
      </c>
      <c r="O6" s="2">
        <v>966350</v>
      </c>
      <c r="P6" s="2">
        <f t="shared" ref="P6" si="4">IFERROR(J6-J7,0)</f>
        <v>29.049999999999997</v>
      </c>
      <c r="Q6" s="2">
        <f t="shared" ref="Q6" si="5">IF(P6=0, 0, IFERROR(M6 - M7, 0))</f>
        <v>27.2</v>
      </c>
      <c r="R6" s="2">
        <f t="shared" ref="R6" si="6">IF(P6=0, 0, IFERROR(J6 - M7, 0))</f>
        <v>30.999999999999996</v>
      </c>
      <c r="S6" s="2">
        <f t="shared" ref="S6" si="7">IF(P6=0, 0, IFERROR(M6 - J7, 0))</f>
        <v>25.25</v>
      </c>
    </row>
    <row r="7" spans="1:19" x14ac:dyDescent="0.2">
      <c r="A7" s="3">
        <v>45575</v>
      </c>
      <c r="B7" s="2" t="s">
        <v>22</v>
      </c>
      <c r="C7" s="3">
        <v>45579</v>
      </c>
      <c r="D7" s="2">
        <v>4136.6499999999996</v>
      </c>
      <c r="E7" s="2">
        <v>4466</v>
      </c>
      <c r="F7" s="2">
        <v>4500</v>
      </c>
      <c r="G7" s="2" t="s">
        <v>20</v>
      </c>
      <c r="H7" s="2" t="s">
        <v>21</v>
      </c>
      <c r="I7" s="3">
        <v>45596</v>
      </c>
      <c r="J7" s="2">
        <v>6.5</v>
      </c>
      <c r="K7" s="2">
        <v>8.1</v>
      </c>
      <c r="L7" s="2">
        <v>4.3</v>
      </c>
      <c r="M7" s="2">
        <v>4.55</v>
      </c>
      <c r="N7" s="2">
        <v>9973</v>
      </c>
      <c r="O7" s="2">
        <v>1802850</v>
      </c>
    </row>
    <row r="8" spans="1:19" x14ac:dyDescent="0.2">
      <c r="A8" s="3">
        <v>45575</v>
      </c>
      <c r="B8" s="2" t="s">
        <v>19</v>
      </c>
      <c r="C8" s="3">
        <v>45573</v>
      </c>
      <c r="D8" s="2">
        <v>4253.25</v>
      </c>
      <c r="E8" s="2">
        <v>4041</v>
      </c>
      <c r="F8" s="2">
        <v>4050</v>
      </c>
      <c r="G8" s="2" t="s">
        <v>23</v>
      </c>
      <c r="H8" s="2" t="s">
        <v>24</v>
      </c>
      <c r="I8" s="3">
        <v>45596</v>
      </c>
      <c r="J8" s="2">
        <v>35.15</v>
      </c>
      <c r="K8" s="2">
        <v>51.8</v>
      </c>
      <c r="L8" s="2">
        <v>32.65</v>
      </c>
      <c r="M8" s="2">
        <v>37.049999999999997</v>
      </c>
      <c r="N8" s="2">
        <v>845</v>
      </c>
      <c r="O8" s="2">
        <v>84700</v>
      </c>
      <c r="P8" s="2">
        <f t="shared" ref="P8" si="8">IFERROR(J8-J9,0)</f>
        <v>11.899999999999999</v>
      </c>
      <c r="Q8" s="2">
        <f t="shared" ref="Q8" si="9">IF(P8=0, 0, IFERROR(M8 - M9, 0))</f>
        <v>15.099999999999998</v>
      </c>
      <c r="R8" s="2">
        <f t="shared" ref="R8" si="10">IF(P8=0, 0, IFERROR(J8 - M9, 0))</f>
        <v>13.2</v>
      </c>
      <c r="S8" s="2">
        <f t="shared" ref="S8" si="11">IF(P8=0, 0, IFERROR(M8 - J9, 0))</f>
        <v>13.799999999999997</v>
      </c>
    </row>
    <row r="9" spans="1:19" x14ac:dyDescent="0.2">
      <c r="A9" s="3">
        <v>45575</v>
      </c>
      <c r="B9" s="2" t="s">
        <v>22</v>
      </c>
      <c r="C9" s="3">
        <v>45579</v>
      </c>
      <c r="D9" s="2">
        <v>4136.6499999999996</v>
      </c>
      <c r="E9" s="2">
        <v>4041</v>
      </c>
      <c r="F9" s="2">
        <v>4050</v>
      </c>
      <c r="G9" s="2" t="s">
        <v>23</v>
      </c>
      <c r="H9" s="2" t="s">
        <v>24</v>
      </c>
      <c r="I9" s="3">
        <v>45596</v>
      </c>
      <c r="J9" s="2">
        <v>23.25</v>
      </c>
      <c r="K9" s="2">
        <v>29.5</v>
      </c>
      <c r="L9" s="2">
        <v>17.3</v>
      </c>
      <c r="M9" s="2">
        <v>21.95</v>
      </c>
      <c r="N9" s="2">
        <v>4483</v>
      </c>
      <c r="O9" s="2">
        <v>482825</v>
      </c>
    </row>
    <row r="10" spans="1:19" x14ac:dyDescent="0.2">
      <c r="A10" s="3">
        <v>45484</v>
      </c>
      <c r="B10" s="2" t="s">
        <v>19</v>
      </c>
      <c r="C10" s="3">
        <v>45483</v>
      </c>
      <c r="D10" s="2">
        <v>3909.15</v>
      </c>
      <c r="E10" s="2">
        <v>4105</v>
      </c>
      <c r="F10" s="2">
        <v>4150</v>
      </c>
      <c r="G10" s="2" t="s">
        <v>20</v>
      </c>
      <c r="H10" s="2" t="s">
        <v>21</v>
      </c>
      <c r="I10" s="3">
        <v>45498</v>
      </c>
      <c r="J10" s="2">
        <v>35.85</v>
      </c>
      <c r="K10" s="2">
        <v>37.299999999999997</v>
      </c>
      <c r="L10" s="2">
        <v>22.7</v>
      </c>
      <c r="M10" s="2">
        <v>23.45</v>
      </c>
      <c r="N10" s="2">
        <v>2746</v>
      </c>
      <c r="O10" s="2">
        <v>257425</v>
      </c>
      <c r="P10" s="2">
        <f t="shared" ref="P10" si="12">IFERROR(J10-J11,0)</f>
        <v>11.850000000000001</v>
      </c>
      <c r="Q10" s="2">
        <f t="shared" ref="Q10" si="13">IF(P10=0, 0, IFERROR(M10 - M11, 0))</f>
        <v>-61.05</v>
      </c>
      <c r="R10" s="2">
        <f t="shared" ref="R10" si="14">IF(P10=0, 0, IFERROR(J10 - M11, 0))</f>
        <v>-48.65</v>
      </c>
      <c r="S10" s="2">
        <f t="shared" ref="S10" si="15">IF(P10=0, 0, IFERROR(M10 - J11, 0))</f>
        <v>-0.55000000000000071</v>
      </c>
    </row>
    <row r="11" spans="1:19" x14ac:dyDescent="0.2">
      <c r="A11" s="3">
        <v>45484</v>
      </c>
      <c r="B11" s="2" t="s">
        <v>22</v>
      </c>
      <c r="C11" s="3">
        <v>45485</v>
      </c>
      <c r="D11" s="2">
        <v>4183.95</v>
      </c>
      <c r="E11" s="2">
        <v>4105</v>
      </c>
      <c r="F11" s="2">
        <v>4150</v>
      </c>
      <c r="G11" s="2" t="s">
        <v>20</v>
      </c>
      <c r="H11" s="2" t="s">
        <v>21</v>
      </c>
      <c r="I11" s="3">
        <v>45498</v>
      </c>
      <c r="J11" s="2">
        <v>24</v>
      </c>
      <c r="K11" s="2">
        <v>99.9</v>
      </c>
      <c r="L11" s="2">
        <v>24</v>
      </c>
      <c r="M11" s="2">
        <v>84.5</v>
      </c>
      <c r="N11" s="2">
        <v>85433</v>
      </c>
      <c r="O11" s="2">
        <v>527975</v>
      </c>
    </row>
    <row r="12" spans="1:19" x14ac:dyDescent="0.2">
      <c r="A12" s="3">
        <v>45484</v>
      </c>
      <c r="B12" s="2" t="s">
        <v>19</v>
      </c>
      <c r="C12" s="3">
        <v>45483</v>
      </c>
      <c r="D12" s="2">
        <v>3909.15</v>
      </c>
      <c r="E12" s="2">
        <v>3714</v>
      </c>
      <c r="F12" s="2">
        <v>3700</v>
      </c>
      <c r="G12" s="2" t="s">
        <v>23</v>
      </c>
      <c r="H12" s="2" t="s">
        <v>24</v>
      </c>
      <c r="I12" s="3">
        <v>45498</v>
      </c>
      <c r="J12" s="2">
        <v>11.05</v>
      </c>
      <c r="K12" s="2">
        <v>21.15</v>
      </c>
      <c r="L12" s="2">
        <v>9.0500000000000007</v>
      </c>
      <c r="M12" s="2">
        <v>19.850000000000001</v>
      </c>
      <c r="N12" s="2">
        <v>6218</v>
      </c>
      <c r="O12" s="2">
        <v>642250</v>
      </c>
      <c r="P12" s="2">
        <f t="shared" ref="P12" si="16">IFERROR(J12-J13,0)</f>
        <v>4.0000000000000009</v>
      </c>
      <c r="Q12" s="2">
        <f t="shared" ref="Q12" si="17">IF(P12=0, 0, IFERROR(M12 - M13, 0))</f>
        <v>16.100000000000001</v>
      </c>
      <c r="R12" s="2">
        <f t="shared" ref="R12" si="18">IF(P12=0, 0, IFERROR(J12 - M13, 0))</f>
        <v>7.3000000000000007</v>
      </c>
      <c r="S12" s="2">
        <f t="shared" ref="S12" si="19">IF(P12=0, 0, IFERROR(M12 - J13, 0))</f>
        <v>12.8</v>
      </c>
    </row>
    <row r="13" spans="1:19" x14ac:dyDescent="0.2">
      <c r="A13" s="3">
        <v>45484</v>
      </c>
      <c r="B13" s="2" t="s">
        <v>22</v>
      </c>
      <c r="C13" s="3">
        <v>45485</v>
      </c>
      <c r="D13" s="2">
        <v>4183.95</v>
      </c>
      <c r="E13" s="2">
        <v>3714</v>
      </c>
      <c r="F13" s="2">
        <v>3700</v>
      </c>
      <c r="G13" s="2" t="s">
        <v>23</v>
      </c>
      <c r="H13" s="2" t="s">
        <v>24</v>
      </c>
      <c r="I13" s="3">
        <v>45498</v>
      </c>
      <c r="J13" s="2">
        <v>7.05</v>
      </c>
      <c r="K13" s="2">
        <v>12.5</v>
      </c>
      <c r="L13" s="2">
        <v>3.5</v>
      </c>
      <c r="M13" s="2">
        <v>3.75</v>
      </c>
      <c r="N13" s="2">
        <v>27740</v>
      </c>
      <c r="O13" s="2">
        <v>1090950</v>
      </c>
    </row>
    <row r="14" spans="1:19" x14ac:dyDescent="0.2">
      <c r="A14" s="3">
        <v>45394</v>
      </c>
      <c r="B14" s="2" t="s">
        <v>19</v>
      </c>
      <c r="C14" s="3">
        <v>45391</v>
      </c>
      <c r="D14" s="2">
        <v>3946.55</v>
      </c>
      <c r="E14" s="2">
        <v>4144</v>
      </c>
      <c r="F14" s="2">
        <v>4150</v>
      </c>
      <c r="G14" s="2" t="s">
        <v>20</v>
      </c>
      <c r="H14" s="2" t="s">
        <v>21</v>
      </c>
      <c r="I14" s="3">
        <v>45407</v>
      </c>
      <c r="J14" s="2">
        <v>36.049999999999997</v>
      </c>
      <c r="K14" s="2">
        <v>46.1</v>
      </c>
      <c r="L14" s="2">
        <v>26</v>
      </c>
      <c r="M14" s="2">
        <v>29.1</v>
      </c>
      <c r="N14" s="2">
        <v>790</v>
      </c>
      <c r="O14" s="2">
        <v>52675</v>
      </c>
      <c r="P14" s="2">
        <f t="shared" ref="P14" si="20">IFERROR(J14-J15,0)</f>
        <v>9.1499999999999986</v>
      </c>
      <c r="Q14" s="2">
        <f t="shared" ref="Q14" si="21">IF(P14=0, 0, IFERROR(M14 - M15, 0))</f>
        <v>15.450000000000001</v>
      </c>
      <c r="R14" s="2">
        <f t="shared" ref="R14" si="22">IF(P14=0, 0, IFERROR(J14 - M15, 0))</f>
        <v>22.4</v>
      </c>
      <c r="S14" s="2">
        <f t="shared" ref="S14" si="23">IF(P14=0, 0, IFERROR(M14 - J15, 0))</f>
        <v>2.2000000000000028</v>
      </c>
    </row>
    <row r="15" spans="1:19" x14ac:dyDescent="0.2">
      <c r="A15" s="3">
        <v>45394</v>
      </c>
      <c r="B15" s="2" t="s">
        <v>22</v>
      </c>
      <c r="C15" s="3">
        <v>45397</v>
      </c>
      <c r="D15" s="2">
        <v>3941.2</v>
      </c>
      <c r="E15" s="2">
        <v>4144</v>
      </c>
      <c r="F15" s="2">
        <v>4150</v>
      </c>
      <c r="G15" s="2" t="s">
        <v>20</v>
      </c>
      <c r="H15" s="2" t="s">
        <v>21</v>
      </c>
      <c r="I15" s="3">
        <v>45407</v>
      </c>
      <c r="J15" s="2">
        <v>26.9</v>
      </c>
      <c r="K15" s="2">
        <v>44.65</v>
      </c>
      <c r="L15" s="2">
        <v>10.95</v>
      </c>
      <c r="M15" s="2">
        <v>13.65</v>
      </c>
      <c r="N15" s="2">
        <v>10197</v>
      </c>
      <c r="O15" s="2">
        <v>203175</v>
      </c>
    </row>
    <row r="16" spans="1:19" x14ac:dyDescent="0.2">
      <c r="A16" s="3">
        <v>45394</v>
      </c>
      <c r="B16" s="2" t="s">
        <v>19</v>
      </c>
      <c r="C16" s="3">
        <v>45391</v>
      </c>
      <c r="D16" s="2">
        <v>3946.55</v>
      </c>
      <c r="E16" s="2">
        <v>3749</v>
      </c>
      <c r="F16" s="2">
        <v>3750</v>
      </c>
      <c r="G16" s="2" t="s">
        <v>23</v>
      </c>
      <c r="H16" s="2" t="s">
        <v>24</v>
      </c>
      <c r="I16" s="3">
        <v>45407</v>
      </c>
      <c r="J16" s="2">
        <v>21.85</v>
      </c>
      <c r="K16" s="2">
        <v>31.2</v>
      </c>
      <c r="L16" s="2">
        <v>17.2</v>
      </c>
      <c r="M16" s="2">
        <v>26.25</v>
      </c>
      <c r="N16" s="2">
        <v>293</v>
      </c>
      <c r="O16" s="2">
        <v>40950</v>
      </c>
      <c r="P16" s="2">
        <f t="shared" ref="P16" si="24">IFERROR(J16-J17,0)</f>
        <v>9.9500000000000011</v>
      </c>
      <c r="Q16" s="2">
        <f t="shared" ref="Q16" si="25">IF(P16=0, 0, IFERROR(M16 - M17, 0))</f>
        <v>9.5</v>
      </c>
      <c r="R16" s="2">
        <f t="shared" ref="R16" si="26">IF(P16=0, 0, IFERROR(J16 - M17, 0))</f>
        <v>5.1000000000000014</v>
      </c>
      <c r="S16" s="2">
        <f t="shared" ref="S16" si="27">IF(P16=0, 0, IFERROR(M16 - J17, 0))</f>
        <v>14.35</v>
      </c>
    </row>
    <row r="17" spans="1:19" x14ac:dyDescent="0.2">
      <c r="A17" s="3">
        <v>45394</v>
      </c>
      <c r="B17" s="2" t="s">
        <v>22</v>
      </c>
      <c r="C17" s="3">
        <v>45397</v>
      </c>
      <c r="D17" s="2">
        <v>3941.2</v>
      </c>
      <c r="E17" s="2">
        <v>3749</v>
      </c>
      <c r="F17" s="2">
        <v>3750</v>
      </c>
      <c r="G17" s="2" t="s">
        <v>23</v>
      </c>
      <c r="H17" s="2" t="s">
        <v>24</v>
      </c>
      <c r="I17" s="3">
        <v>45407</v>
      </c>
      <c r="J17" s="2">
        <v>11.9</v>
      </c>
      <c r="K17" s="2">
        <v>17.899999999999999</v>
      </c>
      <c r="L17" s="2">
        <v>4.5</v>
      </c>
      <c r="M17" s="2">
        <v>16.75</v>
      </c>
      <c r="N17" s="2">
        <v>3954</v>
      </c>
      <c r="O17" s="2">
        <v>102550</v>
      </c>
    </row>
    <row r="18" spans="1:19" x14ac:dyDescent="0.2">
      <c r="A18" s="3">
        <v>45302</v>
      </c>
      <c r="B18" s="2" t="s">
        <v>19</v>
      </c>
      <c r="C18" s="3">
        <v>45300</v>
      </c>
      <c r="D18" s="2">
        <v>3689.9</v>
      </c>
      <c r="E18" s="2">
        <v>3874</v>
      </c>
      <c r="F18" s="2">
        <v>3880</v>
      </c>
      <c r="G18" s="2" t="s">
        <v>20</v>
      </c>
      <c r="H18" s="2" t="s">
        <v>21</v>
      </c>
      <c r="I18" s="3">
        <v>45316</v>
      </c>
      <c r="J18" s="2">
        <v>34.4</v>
      </c>
      <c r="K18" s="2">
        <v>44.85</v>
      </c>
      <c r="L18" s="2">
        <v>27.4</v>
      </c>
      <c r="M18" s="2">
        <v>28.7</v>
      </c>
      <c r="N18" s="2">
        <v>1437</v>
      </c>
      <c r="O18" s="2">
        <v>77350</v>
      </c>
      <c r="P18" s="2">
        <f t="shared" ref="P18" si="28">IFERROR(J18-J19,0)</f>
        <v>-45.949999999999996</v>
      </c>
      <c r="Q18" s="2">
        <f t="shared" ref="Q18" si="29">IF(P18=0, 0, IFERROR(M18 - M19, 0))</f>
        <v>-24.250000000000004</v>
      </c>
      <c r="R18" s="2">
        <f t="shared" ref="R18" si="30">IF(P18=0, 0, IFERROR(J18 - M19, 0))</f>
        <v>-18.550000000000004</v>
      </c>
      <c r="S18" s="2">
        <f t="shared" ref="S18" si="31">IF(P18=0, 0, IFERROR(M18 - J19, 0))</f>
        <v>-51.649999999999991</v>
      </c>
    </row>
    <row r="19" spans="1:19" x14ac:dyDescent="0.2">
      <c r="A19" s="3">
        <v>45302</v>
      </c>
      <c r="B19" s="2" t="s">
        <v>22</v>
      </c>
      <c r="C19" s="3">
        <v>45306</v>
      </c>
      <c r="D19" s="2">
        <v>3903.8</v>
      </c>
      <c r="E19" s="2">
        <v>3874</v>
      </c>
      <c r="F19" s="2">
        <v>3880</v>
      </c>
      <c r="G19" s="2" t="s">
        <v>20</v>
      </c>
      <c r="H19" s="2" t="s">
        <v>21</v>
      </c>
      <c r="I19" s="3">
        <v>45316</v>
      </c>
      <c r="J19" s="2">
        <v>80.349999999999994</v>
      </c>
      <c r="K19" s="2">
        <v>96.95</v>
      </c>
      <c r="L19" s="2">
        <v>45.2</v>
      </c>
      <c r="M19" s="2">
        <v>52.95</v>
      </c>
      <c r="N19" s="2">
        <v>5805</v>
      </c>
      <c r="O19" s="2">
        <v>134225</v>
      </c>
    </row>
    <row r="20" spans="1:19" x14ac:dyDescent="0.2">
      <c r="A20" s="3">
        <v>45302</v>
      </c>
      <c r="B20" s="2" t="s">
        <v>19</v>
      </c>
      <c r="C20" s="3">
        <v>45300</v>
      </c>
      <c r="D20" s="2">
        <v>3689.9</v>
      </c>
      <c r="E20" s="2">
        <v>3505</v>
      </c>
      <c r="F20" s="2">
        <v>3500</v>
      </c>
      <c r="G20" s="2" t="s">
        <v>23</v>
      </c>
      <c r="H20" s="2" t="s">
        <v>24</v>
      </c>
      <c r="I20" s="3">
        <v>45316</v>
      </c>
      <c r="J20" s="2">
        <v>15.95</v>
      </c>
      <c r="K20" s="2">
        <v>20.2</v>
      </c>
      <c r="L20" s="2">
        <v>10.7</v>
      </c>
      <c r="M20" s="2">
        <v>18.7</v>
      </c>
      <c r="N20" s="2">
        <v>4130</v>
      </c>
      <c r="O20" s="2">
        <v>666400</v>
      </c>
      <c r="P20" s="2">
        <f t="shared" ref="P20" si="32">IFERROR(J20-J21,0)</f>
        <v>12.799999999999999</v>
      </c>
      <c r="Q20" s="2">
        <f t="shared" ref="Q20" si="33">IF(P20=0, 0, IFERROR(M20 - M21, 0))</f>
        <v>15.899999999999999</v>
      </c>
      <c r="R20" s="2">
        <f t="shared" ref="R20" si="34">IF(P20=0, 0, IFERROR(J20 - M21, 0))</f>
        <v>13.149999999999999</v>
      </c>
      <c r="S20" s="2">
        <f t="shared" ref="S20" si="35">IF(P20=0, 0, IFERROR(M20 - J21, 0))</f>
        <v>15.549999999999999</v>
      </c>
    </row>
    <row r="21" spans="1:19" x14ac:dyDescent="0.2">
      <c r="A21" s="3">
        <v>45302</v>
      </c>
      <c r="B21" s="2" t="s">
        <v>22</v>
      </c>
      <c r="C21" s="3">
        <v>45306</v>
      </c>
      <c r="D21" s="2">
        <v>3903.8</v>
      </c>
      <c r="E21" s="2">
        <v>3505</v>
      </c>
      <c r="F21" s="2">
        <v>3500</v>
      </c>
      <c r="G21" s="2" t="s">
        <v>23</v>
      </c>
      <c r="H21" s="2" t="s">
        <v>24</v>
      </c>
      <c r="I21" s="3">
        <v>45316</v>
      </c>
      <c r="J21" s="2">
        <v>3.15</v>
      </c>
      <c r="K21" s="2">
        <v>3.15</v>
      </c>
      <c r="L21" s="2">
        <v>1.6</v>
      </c>
      <c r="M21" s="2">
        <v>2.8</v>
      </c>
      <c r="N21" s="2">
        <v>2580</v>
      </c>
      <c r="O21" s="2">
        <v>542850</v>
      </c>
    </row>
    <row r="22" spans="1:19" x14ac:dyDescent="0.2">
      <c r="A22" s="3">
        <v>45210</v>
      </c>
      <c r="B22" s="2" t="s">
        <v>19</v>
      </c>
      <c r="C22" s="3">
        <v>45209</v>
      </c>
      <c r="D22" s="2">
        <v>3628.9</v>
      </c>
      <c r="E22" s="2">
        <v>3810</v>
      </c>
      <c r="F22" s="2">
        <v>3820</v>
      </c>
      <c r="G22" s="2" t="s">
        <v>20</v>
      </c>
      <c r="H22" s="2" t="s">
        <v>21</v>
      </c>
      <c r="I22" s="3">
        <v>45225</v>
      </c>
      <c r="J22" s="2">
        <v>23.1</v>
      </c>
      <c r="K22" s="2">
        <v>23.2</v>
      </c>
      <c r="L22" s="2">
        <v>16.8</v>
      </c>
      <c r="M22" s="2">
        <v>19.8</v>
      </c>
      <c r="N22" s="2">
        <v>867</v>
      </c>
      <c r="O22" s="2">
        <v>54950</v>
      </c>
      <c r="P22" s="2">
        <f t="shared" ref="P22" si="36">IFERROR(J22-J23,0)</f>
        <v>11.3</v>
      </c>
      <c r="Q22" s="2">
        <f t="shared" ref="Q22" si="37">IF(P22=0, 0, IFERROR(M22 - M23, 0))</f>
        <v>15</v>
      </c>
      <c r="R22" s="2">
        <f t="shared" ref="R22" si="38">IF(P22=0, 0, IFERROR(J22 - M23, 0))</f>
        <v>18.3</v>
      </c>
      <c r="S22" s="2">
        <f t="shared" ref="S22" si="39">IF(P22=0, 0, IFERROR(M22 - J23, 0))</f>
        <v>8</v>
      </c>
    </row>
    <row r="23" spans="1:19" x14ac:dyDescent="0.2">
      <c r="A23" s="3">
        <v>45210</v>
      </c>
      <c r="B23" s="2" t="s">
        <v>22</v>
      </c>
      <c r="C23" s="3">
        <v>45211</v>
      </c>
      <c r="D23" s="2">
        <v>3542.55</v>
      </c>
      <c r="E23" s="2">
        <v>3810</v>
      </c>
      <c r="F23" s="2">
        <v>3820</v>
      </c>
      <c r="G23" s="2" t="s">
        <v>20</v>
      </c>
      <c r="H23" s="2" t="s">
        <v>21</v>
      </c>
      <c r="I23" s="3">
        <v>45225</v>
      </c>
      <c r="J23" s="2">
        <v>11.8</v>
      </c>
      <c r="K23" s="2">
        <v>11.85</v>
      </c>
      <c r="L23" s="2">
        <v>3.5</v>
      </c>
      <c r="M23" s="2">
        <v>4.8</v>
      </c>
      <c r="N23" s="2">
        <v>3161</v>
      </c>
      <c r="O23" s="2">
        <v>89425</v>
      </c>
    </row>
    <row r="24" spans="1:19" x14ac:dyDescent="0.2">
      <c r="A24" s="3">
        <v>45210</v>
      </c>
      <c r="B24" s="2" t="s">
        <v>19</v>
      </c>
      <c r="C24" s="3">
        <v>45209</v>
      </c>
      <c r="D24" s="2">
        <v>3628.9</v>
      </c>
      <c r="E24" s="2">
        <v>3447</v>
      </c>
      <c r="F24" s="2">
        <v>3440</v>
      </c>
      <c r="G24" s="2" t="s">
        <v>23</v>
      </c>
      <c r="H24" s="2" t="s">
        <v>24</v>
      </c>
      <c r="I24" s="3">
        <v>45225</v>
      </c>
      <c r="J24" s="2">
        <v>18</v>
      </c>
      <c r="K24" s="2">
        <v>20.55</v>
      </c>
      <c r="L24" s="2">
        <v>14.3</v>
      </c>
      <c r="M24" s="2">
        <v>16</v>
      </c>
      <c r="N24" s="2">
        <v>762</v>
      </c>
      <c r="O24" s="2">
        <v>112350</v>
      </c>
      <c r="P24" s="2">
        <f t="shared" ref="P24" si="40">IFERROR(J24-J25,0)</f>
        <v>1.5</v>
      </c>
      <c r="Q24" s="2">
        <f t="shared" ref="Q24" si="41">IF(P24=0, 0, IFERROR(M24 - M25, 0))</f>
        <v>-2.1999999999999993</v>
      </c>
      <c r="R24" s="2">
        <f t="shared" ref="R24" si="42">IF(P24=0, 0, IFERROR(J24 - M25, 0))</f>
        <v>-0.19999999999999929</v>
      </c>
      <c r="S24" s="2">
        <f t="shared" ref="S24" si="43">IF(P24=0, 0, IFERROR(M24 - J25, 0))</f>
        <v>-0.5</v>
      </c>
    </row>
    <row r="25" spans="1:19" x14ac:dyDescent="0.2">
      <c r="A25" s="3">
        <v>45210</v>
      </c>
      <c r="B25" s="2" t="s">
        <v>22</v>
      </c>
      <c r="C25" s="3">
        <v>45211</v>
      </c>
      <c r="D25" s="2">
        <v>3542.55</v>
      </c>
      <c r="E25" s="2">
        <v>3447</v>
      </c>
      <c r="F25" s="2">
        <v>3440</v>
      </c>
      <c r="G25" s="2" t="s">
        <v>23</v>
      </c>
      <c r="H25" s="2" t="s">
        <v>24</v>
      </c>
      <c r="I25" s="3">
        <v>45225</v>
      </c>
      <c r="J25" s="2">
        <v>16.5</v>
      </c>
      <c r="K25" s="2">
        <v>19.850000000000001</v>
      </c>
      <c r="L25" s="2">
        <v>9.6999999999999993</v>
      </c>
      <c r="M25" s="2">
        <v>18.2</v>
      </c>
      <c r="N25" s="2">
        <v>5021</v>
      </c>
      <c r="O25" s="2">
        <v>208425</v>
      </c>
    </row>
    <row r="26" spans="1:19" x14ac:dyDescent="0.2">
      <c r="A26" s="3">
        <v>45119</v>
      </c>
      <c r="B26" s="2" t="s">
        <v>19</v>
      </c>
      <c r="C26" s="3">
        <v>45118</v>
      </c>
      <c r="D26" s="2">
        <v>3272.4</v>
      </c>
      <c r="E26" s="2">
        <v>3436</v>
      </c>
      <c r="F26" s="2">
        <v>3440</v>
      </c>
      <c r="G26" s="2" t="s">
        <v>20</v>
      </c>
      <c r="H26" s="2" t="s">
        <v>21</v>
      </c>
      <c r="I26" s="3">
        <v>45134</v>
      </c>
      <c r="J26" s="2">
        <v>19.850000000000001</v>
      </c>
      <c r="K26" s="2">
        <v>20.5</v>
      </c>
      <c r="L26" s="2">
        <v>16.899999999999999</v>
      </c>
      <c r="M26" s="2">
        <v>18.100000000000001</v>
      </c>
      <c r="N26" s="2">
        <v>701</v>
      </c>
      <c r="O26" s="2">
        <v>139300</v>
      </c>
      <c r="P26" s="2">
        <f t="shared" ref="P26" si="44">IFERROR(J26-J27,0)</f>
        <v>9.4500000000000011</v>
      </c>
      <c r="Q26" s="2">
        <f t="shared" ref="Q26" si="45">IF(P26=0, 0, IFERROR(M26 - M27, 0))</f>
        <v>2.6500000000000021</v>
      </c>
      <c r="R26" s="2">
        <f t="shared" ref="R26" si="46">IF(P26=0, 0, IFERROR(J26 - M27, 0))</f>
        <v>4.4000000000000021</v>
      </c>
      <c r="S26" s="2">
        <f t="shared" ref="S26" si="47">IF(P26=0, 0, IFERROR(M26 - J27, 0))</f>
        <v>7.7000000000000011</v>
      </c>
    </row>
    <row r="27" spans="1:19" x14ac:dyDescent="0.2">
      <c r="A27" s="3">
        <v>45119</v>
      </c>
      <c r="B27" s="2" t="s">
        <v>22</v>
      </c>
      <c r="C27" s="3">
        <v>45120</v>
      </c>
      <c r="D27" s="2">
        <v>3340.55</v>
      </c>
      <c r="E27" s="2">
        <v>3436</v>
      </c>
      <c r="F27" s="2">
        <v>3440</v>
      </c>
      <c r="G27" s="2" t="s">
        <v>20</v>
      </c>
      <c r="H27" s="2" t="s">
        <v>21</v>
      </c>
      <c r="I27" s="3">
        <v>45134</v>
      </c>
      <c r="J27" s="2">
        <v>10.4</v>
      </c>
      <c r="K27" s="2">
        <v>23.2</v>
      </c>
      <c r="L27" s="2">
        <v>7.8</v>
      </c>
      <c r="M27" s="2">
        <v>15.45</v>
      </c>
      <c r="N27" s="2">
        <v>8210</v>
      </c>
      <c r="O27" s="2">
        <v>181825</v>
      </c>
    </row>
    <row r="28" spans="1:19" x14ac:dyDescent="0.2">
      <c r="A28" s="3">
        <v>45119</v>
      </c>
      <c r="B28" s="2" t="s">
        <v>19</v>
      </c>
      <c r="C28" s="3">
        <v>45118</v>
      </c>
      <c r="D28" s="2">
        <v>3272.4</v>
      </c>
      <c r="E28" s="2">
        <v>3109</v>
      </c>
      <c r="F28" s="2">
        <v>3100</v>
      </c>
      <c r="G28" s="2" t="s">
        <v>23</v>
      </c>
      <c r="H28" s="2" t="s">
        <v>24</v>
      </c>
      <c r="I28" s="3">
        <v>45134</v>
      </c>
      <c r="J28" s="2">
        <v>14.5</v>
      </c>
      <c r="K28" s="2">
        <v>17.350000000000001</v>
      </c>
      <c r="L28" s="2">
        <v>11.15</v>
      </c>
      <c r="M28" s="2">
        <v>13.65</v>
      </c>
      <c r="N28" s="2">
        <v>2704</v>
      </c>
      <c r="O28" s="2">
        <v>387100</v>
      </c>
      <c r="P28" s="2">
        <f t="shared" ref="P28" si="48">IFERROR(J28-J29,0)</f>
        <v>4.4000000000000004</v>
      </c>
      <c r="Q28" s="2">
        <f t="shared" ref="Q28" si="49">IF(P28=0, 0, IFERROR(M28 - M29, 0))</f>
        <v>9.9</v>
      </c>
      <c r="R28" s="2">
        <f t="shared" ref="R28" si="50">IF(P28=0, 0, IFERROR(J28 - M29, 0))</f>
        <v>10.75</v>
      </c>
      <c r="S28" s="2">
        <f t="shared" ref="S28" si="51">IF(P28=0, 0, IFERROR(M28 - J29, 0))</f>
        <v>3.5500000000000007</v>
      </c>
    </row>
    <row r="29" spans="1:19" x14ac:dyDescent="0.2">
      <c r="A29" s="3">
        <v>45119</v>
      </c>
      <c r="B29" s="2" t="s">
        <v>22</v>
      </c>
      <c r="C29" s="3">
        <v>45120</v>
      </c>
      <c r="D29" s="2">
        <v>3340.55</v>
      </c>
      <c r="E29" s="2">
        <v>3109</v>
      </c>
      <c r="F29" s="2">
        <v>3100</v>
      </c>
      <c r="G29" s="2" t="s">
        <v>23</v>
      </c>
      <c r="H29" s="2" t="s">
        <v>24</v>
      </c>
      <c r="I29" s="3">
        <v>45134</v>
      </c>
      <c r="J29" s="2">
        <v>10.1</v>
      </c>
      <c r="K29" s="2">
        <v>13.85</v>
      </c>
      <c r="L29" s="2">
        <v>3.15</v>
      </c>
      <c r="M29" s="2">
        <v>3.75</v>
      </c>
      <c r="N29" s="2">
        <v>10819</v>
      </c>
      <c r="O29" s="2">
        <v>468650</v>
      </c>
    </row>
    <row r="30" spans="1:19" x14ac:dyDescent="0.2">
      <c r="A30" s="3">
        <v>45028</v>
      </c>
      <c r="B30" s="2" t="s">
        <v>19</v>
      </c>
      <c r="C30" s="3">
        <v>45021</v>
      </c>
      <c r="D30" s="2">
        <v>3239.8</v>
      </c>
      <c r="E30" s="2">
        <v>3402</v>
      </c>
      <c r="F30" s="2">
        <v>3420</v>
      </c>
      <c r="G30" s="2" t="s">
        <v>20</v>
      </c>
      <c r="H30" s="2" t="s">
        <v>21</v>
      </c>
      <c r="I30" s="3">
        <v>45043</v>
      </c>
      <c r="J30" s="2">
        <v>10.3</v>
      </c>
      <c r="K30" s="2">
        <v>16.2</v>
      </c>
      <c r="L30" s="2">
        <v>8.75</v>
      </c>
      <c r="M30" s="2">
        <v>14.05</v>
      </c>
      <c r="N30" s="2">
        <v>569</v>
      </c>
      <c r="O30" s="2">
        <v>26075</v>
      </c>
      <c r="P30" s="2">
        <f t="shared" ref="P30" si="52">IFERROR(J30-J31,0)</f>
        <v>4.2000000000000011</v>
      </c>
      <c r="Q30" s="2">
        <f t="shared" ref="Q30" si="53">IF(P30=0, 0, IFERROR(M30 - M31, 0))</f>
        <v>10.4</v>
      </c>
      <c r="R30" s="2">
        <f t="shared" ref="R30" si="54">IF(P30=0, 0, IFERROR(J30 - M31, 0))</f>
        <v>6.65</v>
      </c>
      <c r="S30" s="2">
        <f t="shared" ref="S30" si="55">IF(P30=0, 0, IFERROR(M30 - J31, 0))</f>
        <v>7.9500000000000011</v>
      </c>
    </row>
    <row r="31" spans="1:19" x14ac:dyDescent="0.2">
      <c r="A31" s="3">
        <v>45028</v>
      </c>
      <c r="B31" s="2" t="s">
        <v>22</v>
      </c>
      <c r="C31" s="3">
        <v>45029</v>
      </c>
      <c r="D31" s="2">
        <v>3188.85</v>
      </c>
      <c r="E31" s="2">
        <v>3402</v>
      </c>
      <c r="F31" s="2">
        <v>3420</v>
      </c>
      <c r="G31" s="2" t="s">
        <v>20</v>
      </c>
      <c r="H31" s="2" t="s">
        <v>21</v>
      </c>
      <c r="I31" s="3">
        <v>45043</v>
      </c>
      <c r="J31" s="2">
        <v>6.1</v>
      </c>
      <c r="K31" s="2">
        <v>6.9</v>
      </c>
      <c r="L31" s="2">
        <v>3</v>
      </c>
      <c r="M31" s="2">
        <v>3.65</v>
      </c>
      <c r="N31" s="2">
        <v>4406</v>
      </c>
      <c r="O31" s="2">
        <v>93275</v>
      </c>
    </row>
    <row r="32" spans="1:19" x14ac:dyDescent="0.2">
      <c r="A32" s="3">
        <v>45028</v>
      </c>
      <c r="B32" s="2" t="s">
        <v>19</v>
      </c>
      <c r="C32" s="3">
        <v>45021</v>
      </c>
      <c r="D32" s="2">
        <v>3239.8</v>
      </c>
      <c r="E32" s="2">
        <v>3078</v>
      </c>
      <c r="F32" s="2">
        <v>3080</v>
      </c>
      <c r="G32" s="2" t="s">
        <v>23</v>
      </c>
      <c r="H32" s="2" t="s">
        <v>24</v>
      </c>
      <c r="I32" s="3">
        <v>45043</v>
      </c>
      <c r="J32" s="2">
        <v>23.35</v>
      </c>
      <c r="K32" s="2">
        <v>26.1</v>
      </c>
      <c r="L32" s="2">
        <v>14.1</v>
      </c>
      <c r="M32" s="2">
        <v>15.8</v>
      </c>
      <c r="N32" s="2">
        <v>709</v>
      </c>
      <c r="O32" s="2">
        <v>57225</v>
      </c>
      <c r="P32" s="2">
        <f t="shared" ref="P32" si="56">IFERROR(J32-J33,0)</f>
        <v>11.3</v>
      </c>
      <c r="Q32" s="2">
        <f t="shared" ref="Q32" si="57">IF(P32=0, 0, IFERROR(M32 - M33, 0))</f>
        <v>6.2000000000000011</v>
      </c>
      <c r="R32" s="2">
        <f t="shared" ref="R32" si="58">IF(P32=0, 0, IFERROR(J32 - M33, 0))</f>
        <v>13.750000000000002</v>
      </c>
      <c r="S32" s="2">
        <f t="shared" ref="S32" si="59">IF(P32=0, 0, IFERROR(M32 - J33, 0))</f>
        <v>3.75</v>
      </c>
    </row>
    <row r="33" spans="1:19" x14ac:dyDescent="0.2">
      <c r="A33" s="3">
        <v>45028</v>
      </c>
      <c r="B33" s="2" t="s">
        <v>22</v>
      </c>
      <c r="C33" s="3">
        <v>45029</v>
      </c>
      <c r="D33" s="2">
        <v>3188.85</v>
      </c>
      <c r="E33" s="2">
        <v>3078</v>
      </c>
      <c r="F33" s="2">
        <v>3080</v>
      </c>
      <c r="G33" s="2" t="s">
        <v>23</v>
      </c>
      <c r="H33" s="2" t="s">
        <v>24</v>
      </c>
      <c r="I33" s="3">
        <v>45043</v>
      </c>
      <c r="J33" s="2">
        <v>12.05</v>
      </c>
      <c r="K33" s="2">
        <v>16.100000000000001</v>
      </c>
      <c r="L33" s="2">
        <v>8.15</v>
      </c>
      <c r="M33" s="2">
        <v>9.6</v>
      </c>
      <c r="N33" s="2">
        <v>3616</v>
      </c>
      <c r="O33" s="2">
        <v>64575</v>
      </c>
    </row>
    <row r="34" spans="1:19" x14ac:dyDescent="0.2">
      <c r="A34" s="3">
        <v>44935</v>
      </c>
      <c r="B34" s="2" t="s">
        <v>19</v>
      </c>
      <c r="C34" s="3">
        <v>44930</v>
      </c>
      <c r="D34" s="2">
        <v>3314.65</v>
      </c>
      <c r="E34" s="2">
        <v>3480</v>
      </c>
      <c r="F34" s="2">
        <v>3480</v>
      </c>
      <c r="G34" s="2" t="s">
        <v>20</v>
      </c>
      <c r="H34" s="2" t="s">
        <v>21</v>
      </c>
      <c r="I34" s="3">
        <v>44951</v>
      </c>
      <c r="J34" s="2">
        <v>19.25</v>
      </c>
      <c r="K34" s="2">
        <v>20.55</v>
      </c>
      <c r="L34" s="2">
        <v>15.45</v>
      </c>
      <c r="M34" s="2">
        <v>18.95</v>
      </c>
      <c r="N34" s="2">
        <v>291</v>
      </c>
      <c r="O34" s="2">
        <v>49875</v>
      </c>
      <c r="P34" s="2">
        <f t="shared" ref="P34" si="60">IFERROR(J34-J35,0)</f>
        <v>12.25</v>
      </c>
      <c r="Q34" s="2">
        <f t="shared" ref="Q34" si="61">IF(P34=0, 0, IFERROR(M34 - M35, 0))</f>
        <v>9.9499999999999993</v>
      </c>
      <c r="R34" s="2">
        <f t="shared" ref="R34" si="62">IF(P34=0, 0, IFERROR(J34 - M35, 0))</f>
        <v>10.25</v>
      </c>
      <c r="S34" s="2">
        <f t="shared" ref="S34" si="63">IF(P34=0, 0, IFERROR(M34 - J35, 0))</f>
        <v>11.95</v>
      </c>
    </row>
    <row r="35" spans="1:19" x14ac:dyDescent="0.2">
      <c r="A35" s="3">
        <v>44935</v>
      </c>
      <c r="B35" s="2" t="s">
        <v>22</v>
      </c>
      <c r="C35" s="3">
        <v>44937</v>
      </c>
      <c r="D35" s="2">
        <v>3328.7</v>
      </c>
      <c r="E35" s="2">
        <v>3480</v>
      </c>
      <c r="F35" s="2">
        <v>3480</v>
      </c>
      <c r="G35" s="2" t="s">
        <v>20</v>
      </c>
      <c r="H35" s="2" t="s">
        <v>21</v>
      </c>
      <c r="I35" s="3">
        <v>44951</v>
      </c>
      <c r="J35" s="2">
        <v>7</v>
      </c>
      <c r="K35" s="2">
        <v>14.35</v>
      </c>
      <c r="L35" s="2">
        <v>5.7</v>
      </c>
      <c r="M35" s="2">
        <v>9</v>
      </c>
      <c r="N35" s="2">
        <v>1817</v>
      </c>
      <c r="O35" s="2">
        <v>92225</v>
      </c>
    </row>
    <row r="36" spans="1:19" x14ac:dyDescent="0.2">
      <c r="A36" s="3">
        <v>44935</v>
      </c>
      <c r="B36" s="2" t="s">
        <v>19</v>
      </c>
      <c r="C36" s="3">
        <v>44930</v>
      </c>
      <c r="D36" s="2">
        <v>3314.65</v>
      </c>
      <c r="E36" s="2">
        <v>3149</v>
      </c>
      <c r="F36" s="2">
        <v>3140</v>
      </c>
      <c r="G36" s="2" t="s">
        <v>23</v>
      </c>
      <c r="H36" s="2" t="s">
        <v>24</v>
      </c>
      <c r="I36" s="3">
        <v>44951</v>
      </c>
      <c r="J36" s="2">
        <v>21.75</v>
      </c>
      <c r="K36" s="2">
        <v>23.05</v>
      </c>
      <c r="L36" s="2">
        <v>17.600000000000001</v>
      </c>
      <c r="M36" s="2">
        <v>20.100000000000001</v>
      </c>
      <c r="N36" s="2">
        <v>154</v>
      </c>
      <c r="O36" s="2">
        <v>48825</v>
      </c>
      <c r="P36" s="2">
        <f t="shared" ref="P36" si="64">IFERROR(J36-J37,0)</f>
        <v>12.2</v>
      </c>
      <c r="Q36" s="2">
        <f t="shared" ref="Q36" si="65">IF(P36=0, 0, IFERROR(M36 - M37, 0))</f>
        <v>14.100000000000001</v>
      </c>
      <c r="R36" s="2">
        <f t="shared" ref="R36" si="66">IF(P36=0, 0, IFERROR(J36 - M37, 0))</f>
        <v>15.75</v>
      </c>
      <c r="S36" s="2">
        <f t="shared" ref="S36" si="67">IF(P36=0, 0, IFERROR(M36 - J37, 0))</f>
        <v>10.55</v>
      </c>
    </row>
    <row r="37" spans="1:19" x14ac:dyDescent="0.2">
      <c r="A37" s="3">
        <v>44935</v>
      </c>
      <c r="B37" s="2" t="s">
        <v>22</v>
      </c>
      <c r="C37" s="3">
        <v>44937</v>
      </c>
      <c r="D37" s="2">
        <v>3328.7</v>
      </c>
      <c r="E37" s="2">
        <v>3149</v>
      </c>
      <c r="F37" s="2">
        <v>3140</v>
      </c>
      <c r="G37" s="2" t="s">
        <v>23</v>
      </c>
      <c r="H37" s="2" t="s">
        <v>24</v>
      </c>
      <c r="I37" s="3">
        <v>44951</v>
      </c>
      <c r="J37" s="2">
        <v>9.5500000000000007</v>
      </c>
      <c r="K37" s="2">
        <v>10.9</v>
      </c>
      <c r="L37" s="2">
        <v>5.45</v>
      </c>
      <c r="M37" s="2">
        <v>6</v>
      </c>
      <c r="N37" s="2">
        <v>1334</v>
      </c>
      <c r="O37" s="2">
        <v>81375</v>
      </c>
    </row>
    <row r="38" spans="1:19" x14ac:dyDescent="0.2">
      <c r="A38" s="3">
        <v>44844</v>
      </c>
      <c r="B38" s="2" t="s">
        <v>19</v>
      </c>
      <c r="C38" s="3">
        <v>44841</v>
      </c>
      <c r="D38" s="2">
        <v>3064.9</v>
      </c>
      <c r="E38" s="2">
        <v>3218</v>
      </c>
      <c r="F38" s="2">
        <v>3220</v>
      </c>
      <c r="G38" s="2" t="s">
        <v>20</v>
      </c>
      <c r="H38" s="2" t="s">
        <v>21</v>
      </c>
      <c r="I38" s="3">
        <v>44861</v>
      </c>
      <c r="J38" s="2">
        <v>36.4</v>
      </c>
      <c r="K38" s="2">
        <v>40.1</v>
      </c>
      <c r="L38" s="2">
        <v>28.15</v>
      </c>
      <c r="M38" s="2">
        <v>30.6</v>
      </c>
      <c r="N38" s="2">
        <v>806</v>
      </c>
      <c r="O38" s="2">
        <v>62250</v>
      </c>
      <c r="P38" s="2">
        <f t="shared" ref="P38" si="68">IFERROR(J38-J39,0)</f>
        <v>14.45</v>
      </c>
      <c r="Q38" s="2">
        <f t="shared" ref="Q38" si="69">IF(P38=0, 0, IFERROR(M38 - M39, 0))</f>
        <v>7.8500000000000014</v>
      </c>
      <c r="R38" s="2">
        <f t="shared" ref="R38" si="70">IF(P38=0, 0, IFERROR(J38 - M39, 0))</f>
        <v>13.649999999999999</v>
      </c>
      <c r="S38" s="2">
        <f t="shared" ref="S38" si="71">IF(P38=0, 0, IFERROR(M38 - J39, 0))</f>
        <v>8.6500000000000021</v>
      </c>
    </row>
    <row r="39" spans="1:19" x14ac:dyDescent="0.2">
      <c r="A39" s="3">
        <v>44844</v>
      </c>
      <c r="B39" s="2" t="s">
        <v>22</v>
      </c>
      <c r="C39" s="3">
        <v>44846</v>
      </c>
      <c r="D39" s="2">
        <v>3100.75</v>
      </c>
      <c r="E39" s="2">
        <v>3218</v>
      </c>
      <c r="F39" s="2">
        <v>3220</v>
      </c>
      <c r="G39" s="2" t="s">
        <v>20</v>
      </c>
      <c r="H39" s="2" t="s">
        <v>21</v>
      </c>
      <c r="I39" s="3">
        <v>44861</v>
      </c>
      <c r="J39" s="2">
        <v>21.95</v>
      </c>
      <c r="K39" s="2">
        <v>24.6</v>
      </c>
      <c r="L39" s="2">
        <v>18.3</v>
      </c>
      <c r="M39" s="2">
        <v>22.75</v>
      </c>
      <c r="N39" s="2">
        <v>1414</v>
      </c>
      <c r="O39" s="2">
        <v>112050</v>
      </c>
    </row>
    <row r="40" spans="1:19" x14ac:dyDescent="0.2">
      <c r="A40" s="3">
        <v>44750</v>
      </c>
      <c r="B40" s="2" t="s">
        <v>19</v>
      </c>
      <c r="C40" s="3">
        <v>44748</v>
      </c>
      <c r="D40" s="2">
        <v>3260.75</v>
      </c>
      <c r="E40" s="2">
        <v>3424</v>
      </c>
      <c r="F40" s="2">
        <v>3440</v>
      </c>
      <c r="G40" s="2" t="s">
        <v>20</v>
      </c>
      <c r="H40" s="2" t="s">
        <v>21</v>
      </c>
      <c r="I40" s="3">
        <v>44770</v>
      </c>
      <c r="J40" s="2">
        <v>23.3</v>
      </c>
      <c r="K40" s="2">
        <v>26.7</v>
      </c>
      <c r="L40" s="2">
        <v>18.649999999999999</v>
      </c>
      <c r="M40" s="2">
        <v>25.05</v>
      </c>
      <c r="N40" s="2">
        <v>386</v>
      </c>
      <c r="O40" s="2">
        <v>15900</v>
      </c>
      <c r="P40" s="2">
        <f t="shared" ref="P40" si="72">IFERROR(J40-J41,0)</f>
        <v>4.5500000000000007</v>
      </c>
      <c r="Q40" s="2">
        <f t="shared" ref="Q40" si="73">IF(P40=0, 0, IFERROR(M40 - M41, 0))</f>
        <v>19.600000000000001</v>
      </c>
      <c r="R40" s="2">
        <f t="shared" ref="R40" si="74">IF(P40=0, 0, IFERROR(J40 - M41, 0))</f>
        <v>17.850000000000001</v>
      </c>
      <c r="S40" s="2">
        <f t="shared" ref="S40" si="75">IF(P40=0, 0, IFERROR(M40 - J41, 0))</f>
        <v>6.3000000000000007</v>
      </c>
    </row>
    <row r="41" spans="1:19" x14ac:dyDescent="0.2">
      <c r="A41" s="3">
        <v>44750</v>
      </c>
      <c r="B41" s="2" t="s">
        <v>22</v>
      </c>
      <c r="C41" s="3">
        <v>44753</v>
      </c>
      <c r="D41" s="2">
        <v>3113.8</v>
      </c>
      <c r="E41" s="2">
        <v>3424</v>
      </c>
      <c r="F41" s="2">
        <v>3440</v>
      </c>
      <c r="G41" s="2" t="s">
        <v>20</v>
      </c>
      <c r="H41" s="2" t="s">
        <v>21</v>
      </c>
      <c r="I41" s="3">
        <v>44770</v>
      </c>
      <c r="J41" s="2">
        <v>18.75</v>
      </c>
      <c r="K41" s="2">
        <v>18.75</v>
      </c>
      <c r="L41" s="2">
        <v>5.2</v>
      </c>
      <c r="M41" s="2">
        <v>5.45</v>
      </c>
      <c r="N41" s="2">
        <v>1538</v>
      </c>
      <c r="O41" s="2">
        <v>42600</v>
      </c>
    </row>
    <row r="42" spans="1:19" x14ac:dyDescent="0.2">
      <c r="A42" s="3">
        <v>44750</v>
      </c>
      <c r="B42" s="2" t="s">
        <v>19</v>
      </c>
      <c r="C42" s="3">
        <v>44748</v>
      </c>
      <c r="D42" s="2">
        <v>3260.75</v>
      </c>
      <c r="E42" s="2">
        <v>3098</v>
      </c>
      <c r="F42" s="2">
        <v>3100</v>
      </c>
      <c r="G42" s="2" t="s">
        <v>23</v>
      </c>
      <c r="H42" s="2" t="s">
        <v>24</v>
      </c>
      <c r="I42" s="3">
        <v>44770</v>
      </c>
      <c r="J42" s="2">
        <v>49.9</v>
      </c>
      <c r="K42" s="2">
        <v>58</v>
      </c>
      <c r="L42" s="2">
        <v>33.549999999999997</v>
      </c>
      <c r="M42" s="2">
        <v>34.75</v>
      </c>
      <c r="N42" s="2">
        <v>2682</v>
      </c>
      <c r="O42" s="2">
        <v>250050</v>
      </c>
      <c r="P42" s="2">
        <f t="shared" ref="P42" si="76">IFERROR(J42-J43,0)</f>
        <v>17.299999999999997</v>
      </c>
      <c r="Q42" s="2">
        <f t="shared" ref="Q42" si="77">IF(P42=0, 0, IFERROR(M42 - M43, 0))</f>
        <v>-24.15</v>
      </c>
      <c r="R42" s="2">
        <f t="shared" ref="R42" si="78">IF(P42=0, 0, IFERROR(J42 - M43, 0))</f>
        <v>-9</v>
      </c>
      <c r="S42" s="2">
        <f t="shared" ref="S42" si="79">IF(P42=0, 0, IFERROR(M42 - J43, 0))</f>
        <v>2.1499999999999986</v>
      </c>
    </row>
    <row r="43" spans="1:19" x14ac:dyDescent="0.2">
      <c r="A43" s="3">
        <v>44750</v>
      </c>
      <c r="B43" s="2" t="s">
        <v>22</v>
      </c>
      <c r="C43" s="3">
        <v>44753</v>
      </c>
      <c r="D43" s="2">
        <v>3113.8</v>
      </c>
      <c r="E43" s="2">
        <v>3098</v>
      </c>
      <c r="F43" s="2">
        <v>3100</v>
      </c>
      <c r="G43" s="2" t="s">
        <v>23</v>
      </c>
      <c r="H43" s="2" t="s">
        <v>24</v>
      </c>
      <c r="I43" s="3">
        <v>44770</v>
      </c>
      <c r="J43" s="2">
        <v>32.6</v>
      </c>
      <c r="K43" s="2">
        <v>68.8</v>
      </c>
      <c r="L43" s="2">
        <v>30.35</v>
      </c>
      <c r="M43" s="2">
        <v>58.9</v>
      </c>
      <c r="N43" s="2">
        <v>45837</v>
      </c>
      <c r="O43" s="2">
        <v>831150</v>
      </c>
    </row>
    <row r="44" spans="1:19" x14ac:dyDescent="0.2">
      <c r="A44" s="3">
        <v>44662</v>
      </c>
      <c r="B44" s="2" t="s">
        <v>19</v>
      </c>
      <c r="C44" s="3">
        <v>44657</v>
      </c>
      <c r="D44" s="2">
        <v>3755.35</v>
      </c>
      <c r="E44" s="2">
        <v>3943</v>
      </c>
      <c r="F44" s="2">
        <v>3950</v>
      </c>
      <c r="G44" s="2" t="s">
        <v>20</v>
      </c>
      <c r="H44" s="2" t="s">
        <v>21</v>
      </c>
      <c r="I44" s="3">
        <v>44679</v>
      </c>
      <c r="K44" s="2" t="s">
        <v>25</v>
      </c>
      <c r="L44" s="2" t="s">
        <v>25</v>
      </c>
      <c r="M44" s="2">
        <v>48.7</v>
      </c>
      <c r="N44" s="2" t="s">
        <v>25</v>
      </c>
      <c r="O44" s="2" t="s">
        <v>25</v>
      </c>
      <c r="P44" s="2">
        <f t="shared" ref="P44" si="80">IFERROR(J44-J45,0)</f>
        <v>-10.85</v>
      </c>
      <c r="Q44" s="2">
        <f t="shared" ref="Q44" si="81">IF(P44=0, 0, IFERROR(M44 - M45, 0))</f>
        <v>42.45</v>
      </c>
      <c r="R44" s="2">
        <f t="shared" ref="R44" si="82">IF(P44=0, 0, IFERROR(J44 - M45, 0))</f>
        <v>-6.25</v>
      </c>
      <c r="S44" s="2">
        <f t="shared" ref="S44" si="83">IF(P44=0, 0, IFERROR(M44 - J45, 0))</f>
        <v>37.85</v>
      </c>
    </row>
    <row r="45" spans="1:19" x14ac:dyDescent="0.2">
      <c r="A45" s="3">
        <v>44662</v>
      </c>
      <c r="B45" s="2" t="s">
        <v>22</v>
      </c>
      <c r="C45" s="3">
        <v>44664</v>
      </c>
      <c r="D45" s="2">
        <v>3661.95</v>
      </c>
      <c r="E45" s="2">
        <v>3943</v>
      </c>
      <c r="F45" s="2">
        <v>3950</v>
      </c>
      <c r="G45" s="2" t="s">
        <v>20</v>
      </c>
      <c r="H45" s="2" t="s">
        <v>21</v>
      </c>
      <c r="I45" s="3">
        <v>44679</v>
      </c>
      <c r="J45" s="2">
        <v>10.85</v>
      </c>
      <c r="K45" s="2">
        <v>10.85</v>
      </c>
      <c r="L45" s="2">
        <v>5.55</v>
      </c>
      <c r="M45" s="2">
        <v>6.25</v>
      </c>
      <c r="N45" s="2">
        <v>554</v>
      </c>
      <c r="O45" s="2">
        <v>46800</v>
      </c>
    </row>
    <row r="46" spans="1:19" x14ac:dyDescent="0.2">
      <c r="A46" s="3">
        <v>44662</v>
      </c>
      <c r="B46" s="2" t="s">
        <v>19</v>
      </c>
      <c r="C46" s="3">
        <v>44657</v>
      </c>
      <c r="D46" s="2">
        <v>3755.35</v>
      </c>
      <c r="E46" s="2">
        <v>3568</v>
      </c>
      <c r="F46" s="2">
        <v>3560</v>
      </c>
      <c r="G46" s="2" t="s">
        <v>23</v>
      </c>
      <c r="H46" s="2" t="s">
        <v>24</v>
      </c>
      <c r="I46" s="3">
        <v>44679</v>
      </c>
      <c r="J46" s="2">
        <v>24.25</v>
      </c>
      <c r="K46" s="2">
        <v>34.049999999999997</v>
      </c>
      <c r="L46" s="2">
        <v>24.25</v>
      </c>
      <c r="M46" s="2">
        <v>31.35</v>
      </c>
      <c r="N46" s="2">
        <v>278</v>
      </c>
      <c r="O46" s="2">
        <v>36450</v>
      </c>
      <c r="P46" s="2">
        <f t="shared" ref="P46" si="84">IFERROR(J46-J47,0)</f>
        <v>6.4499999999999993</v>
      </c>
      <c r="Q46" s="2">
        <f t="shared" ref="Q46" si="85">IF(P46=0, 0, IFERROR(M46 - M47, 0))</f>
        <v>6.9000000000000021</v>
      </c>
      <c r="R46" s="2">
        <f t="shared" ref="R46" si="86">IF(P46=0, 0, IFERROR(J46 - M47, 0))</f>
        <v>-0.19999999999999929</v>
      </c>
      <c r="S46" s="2">
        <f t="shared" ref="S46" si="87">IF(P46=0, 0, IFERROR(M46 - J47, 0))</f>
        <v>13.55</v>
      </c>
    </row>
    <row r="47" spans="1:19" x14ac:dyDescent="0.2">
      <c r="A47" s="3">
        <v>44662</v>
      </c>
      <c r="B47" s="2" t="s">
        <v>22</v>
      </c>
      <c r="C47" s="3">
        <v>44664</v>
      </c>
      <c r="D47" s="2">
        <v>3661.95</v>
      </c>
      <c r="E47" s="2">
        <v>3568</v>
      </c>
      <c r="F47" s="2">
        <v>3560</v>
      </c>
      <c r="G47" s="2" t="s">
        <v>23</v>
      </c>
      <c r="H47" s="2" t="s">
        <v>24</v>
      </c>
      <c r="I47" s="3">
        <v>44679</v>
      </c>
      <c r="J47" s="2">
        <v>17.8</v>
      </c>
      <c r="K47" s="2">
        <v>25.6</v>
      </c>
      <c r="L47" s="2">
        <v>14.95</v>
      </c>
      <c r="M47" s="2">
        <v>24.45</v>
      </c>
      <c r="N47" s="2">
        <v>887</v>
      </c>
      <c r="O47" s="2">
        <v>49050</v>
      </c>
    </row>
    <row r="48" spans="1:19" x14ac:dyDescent="0.2">
      <c r="A48" s="3">
        <v>44573</v>
      </c>
      <c r="B48" s="2" t="s">
        <v>19</v>
      </c>
      <c r="C48" s="3">
        <v>44572</v>
      </c>
      <c r="D48" s="2">
        <v>3915.9</v>
      </c>
      <c r="E48" s="2">
        <v>4112</v>
      </c>
      <c r="F48" s="2">
        <v>4120</v>
      </c>
      <c r="G48" s="2" t="s">
        <v>20</v>
      </c>
      <c r="H48" s="2" t="s">
        <v>21</v>
      </c>
      <c r="I48" s="3">
        <v>44588</v>
      </c>
      <c r="J48" s="2">
        <v>32.1</v>
      </c>
      <c r="K48" s="2">
        <v>39.049999999999997</v>
      </c>
      <c r="L48" s="2">
        <v>28.8</v>
      </c>
      <c r="M48" s="2">
        <v>35.65</v>
      </c>
      <c r="N48" s="2">
        <v>776</v>
      </c>
      <c r="O48" s="2">
        <v>86250</v>
      </c>
      <c r="P48" s="2">
        <f t="shared" ref="P48" si="88">IFERROR(J48-J49,0)</f>
        <v>7</v>
      </c>
      <c r="Q48" s="2">
        <f t="shared" ref="Q48" si="89">IF(P48=0, 0, IFERROR(M48 - M49, 0))</f>
        <v>21.349999999999998</v>
      </c>
      <c r="R48" s="2">
        <f t="shared" ref="R48" si="90">IF(P48=0, 0, IFERROR(J48 - M49, 0))</f>
        <v>17.8</v>
      </c>
      <c r="S48" s="2">
        <f t="shared" ref="S48" si="91">IF(P48=0, 0, IFERROR(M48 - J49, 0))</f>
        <v>10.549999999999997</v>
      </c>
    </row>
    <row r="49" spans="1:19" x14ac:dyDescent="0.2">
      <c r="A49" s="3">
        <v>44573</v>
      </c>
      <c r="B49" s="2" t="s">
        <v>22</v>
      </c>
      <c r="C49" s="3">
        <v>44574</v>
      </c>
      <c r="D49" s="2">
        <v>3897.9</v>
      </c>
      <c r="E49" s="2">
        <v>4112</v>
      </c>
      <c r="F49" s="2">
        <v>4120</v>
      </c>
      <c r="G49" s="2" t="s">
        <v>20</v>
      </c>
      <c r="H49" s="2" t="s">
        <v>21</v>
      </c>
      <c r="I49" s="3">
        <v>44588</v>
      </c>
      <c r="J49" s="2">
        <v>25.1</v>
      </c>
      <c r="K49" s="2">
        <v>27.35</v>
      </c>
      <c r="L49" s="2">
        <v>11.8</v>
      </c>
      <c r="M49" s="2">
        <v>14.3</v>
      </c>
      <c r="N49" s="2">
        <v>2477</v>
      </c>
      <c r="O49" s="2">
        <v>67350</v>
      </c>
    </row>
    <row r="50" spans="1:19" x14ac:dyDescent="0.2">
      <c r="A50" s="3">
        <v>44573</v>
      </c>
      <c r="B50" s="2" t="s">
        <v>19</v>
      </c>
      <c r="C50" s="3">
        <v>44572</v>
      </c>
      <c r="D50" s="2">
        <v>3915.9</v>
      </c>
      <c r="E50" s="2">
        <v>3720</v>
      </c>
      <c r="F50" s="2">
        <v>3720</v>
      </c>
      <c r="G50" s="2" t="s">
        <v>23</v>
      </c>
      <c r="H50" s="2" t="s">
        <v>24</v>
      </c>
      <c r="I50" s="3">
        <v>44588</v>
      </c>
      <c r="J50" s="2">
        <v>38.950000000000003</v>
      </c>
      <c r="K50" s="2">
        <v>39.35</v>
      </c>
      <c r="L50" s="2">
        <v>28.25</v>
      </c>
      <c r="M50" s="2">
        <v>31.45</v>
      </c>
      <c r="N50" s="2">
        <v>457</v>
      </c>
      <c r="O50" s="2">
        <v>51300</v>
      </c>
      <c r="P50" s="2">
        <f t="shared" ref="P50" si="92">IFERROR(J50-J51,0)</f>
        <v>12.150000000000002</v>
      </c>
      <c r="Q50" s="2">
        <f t="shared" ref="Q50" si="93">IF(P50=0, 0, IFERROR(M50 - M51, 0))</f>
        <v>15.399999999999999</v>
      </c>
      <c r="R50" s="2">
        <f t="shared" ref="R50" si="94">IF(P50=0, 0, IFERROR(J50 - M51, 0))</f>
        <v>22.900000000000002</v>
      </c>
      <c r="S50" s="2">
        <f t="shared" ref="S50" si="95">IF(P50=0, 0, IFERROR(M50 - J51, 0))</f>
        <v>4.6499999999999986</v>
      </c>
    </row>
    <row r="51" spans="1:19" x14ac:dyDescent="0.2">
      <c r="A51" s="3">
        <v>44573</v>
      </c>
      <c r="B51" s="2" t="s">
        <v>22</v>
      </c>
      <c r="C51" s="3">
        <v>44574</v>
      </c>
      <c r="D51" s="2">
        <v>3897.9</v>
      </c>
      <c r="E51" s="2">
        <v>3720</v>
      </c>
      <c r="F51" s="2">
        <v>3720</v>
      </c>
      <c r="G51" s="2" t="s">
        <v>23</v>
      </c>
      <c r="H51" s="2" t="s">
        <v>24</v>
      </c>
      <c r="I51" s="3">
        <v>44588</v>
      </c>
      <c r="J51" s="2">
        <v>26.8</v>
      </c>
      <c r="K51" s="2">
        <v>29.1</v>
      </c>
      <c r="L51" s="2">
        <v>13.35</v>
      </c>
      <c r="M51" s="2">
        <v>16.05</v>
      </c>
      <c r="N51" s="2">
        <v>2228</v>
      </c>
      <c r="O51" s="2">
        <v>70050</v>
      </c>
    </row>
    <row r="52" spans="1:19" x14ac:dyDescent="0.2">
      <c r="A52" s="3">
        <v>44477</v>
      </c>
      <c r="B52" s="2" t="s">
        <v>19</v>
      </c>
      <c r="C52" s="3">
        <v>44468</v>
      </c>
      <c r="D52" s="2">
        <v>3791.9</v>
      </c>
      <c r="E52" s="2">
        <v>3981</v>
      </c>
      <c r="F52" s="2">
        <v>4000</v>
      </c>
      <c r="G52" s="2" t="s">
        <v>20</v>
      </c>
      <c r="H52" s="2" t="s">
        <v>21</v>
      </c>
      <c r="I52" s="3">
        <v>44497</v>
      </c>
      <c r="J52" s="2">
        <v>77.05</v>
      </c>
      <c r="K52" s="2">
        <v>86.95</v>
      </c>
      <c r="L52" s="2">
        <v>68.05</v>
      </c>
      <c r="M52" s="2">
        <v>76.45</v>
      </c>
      <c r="N52" s="2">
        <v>2177</v>
      </c>
      <c r="O52" s="2">
        <v>465900</v>
      </c>
      <c r="P52" s="2">
        <f t="shared" ref="P52" si="96">IFERROR(J52-J53,0)</f>
        <v>50.4</v>
      </c>
      <c r="Q52" s="2">
        <f t="shared" ref="Q52" si="97">IF(P52=0, 0, IFERROR(M52 - M53, 0))</f>
        <v>54.550000000000004</v>
      </c>
      <c r="R52" s="2">
        <f t="shared" ref="R52" si="98">IF(P52=0, 0, IFERROR(J52 - M53, 0))</f>
        <v>55.15</v>
      </c>
      <c r="S52" s="2">
        <f t="shared" ref="S52" si="99">IF(P52=0, 0, IFERROR(M52 - J53, 0))</f>
        <v>49.800000000000004</v>
      </c>
    </row>
    <row r="53" spans="1:19" x14ac:dyDescent="0.2">
      <c r="A53" s="3">
        <v>44477</v>
      </c>
      <c r="B53" s="2" t="s">
        <v>22</v>
      </c>
      <c r="C53" s="3">
        <v>44480</v>
      </c>
      <c r="D53" s="2">
        <v>3685.6</v>
      </c>
      <c r="E53" s="2">
        <v>3981</v>
      </c>
      <c r="F53" s="2">
        <v>4000</v>
      </c>
      <c r="G53" s="2" t="s">
        <v>20</v>
      </c>
      <c r="H53" s="2" t="s">
        <v>21</v>
      </c>
      <c r="I53" s="3">
        <v>44497</v>
      </c>
      <c r="J53" s="2">
        <v>26.65</v>
      </c>
      <c r="K53" s="2">
        <v>40</v>
      </c>
      <c r="L53" s="2">
        <v>16.149999999999999</v>
      </c>
      <c r="M53" s="2">
        <v>21.9</v>
      </c>
      <c r="N53" s="2">
        <v>34085</v>
      </c>
      <c r="O53" s="2">
        <v>4428000</v>
      </c>
    </row>
    <row r="54" spans="1:19" x14ac:dyDescent="0.2">
      <c r="A54" s="3">
        <v>44477</v>
      </c>
      <c r="B54" s="2" t="s">
        <v>19</v>
      </c>
      <c r="C54" s="3">
        <v>44468</v>
      </c>
      <c r="D54" s="2">
        <v>3791.9</v>
      </c>
      <c r="E54" s="2">
        <v>3602</v>
      </c>
      <c r="F54" s="2">
        <v>3600</v>
      </c>
      <c r="G54" s="2" t="s">
        <v>23</v>
      </c>
      <c r="H54" s="2" t="s">
        <v>24</v>
      </c>
      <c r="I54" s="3">
        <v>44497</v>
      </c>
      <c r="J54" s="2">
        <v>70</v>
      </c>
      <c r="K54" s="2">
        <v>89.6</v>
      </c>
      <c r="L54" s="2">
        <v>56</v>
      </c>
      <c r="M54" s="2">
        <v>60.5</v>
      </c>
      <c r="N54" s="2">
        <v>872</v>
      </c>
      <c r="O54" s="2">
        <v>218700</v>
      </c>
      <c r="P54" s="2">
        <f t="shared" ref="P54" si="100">IFERROR(J54-J55,0)</f>
        <v>38.299999999999997</v>
      </c>
      <c r="Q54" s="2">
        <f t="shared" ref="Q54" si="101">IF(P54=0, 0, IFERROR(M54 - M55, 0))</f>
        <v>15.25</v>
      </c>
      <c r="R54" s="2">
        <f t="shared" ref="R54" si="102">IF(P54=0, 0, IFERROR(J54 - M55, 0))</f>
        <v>24.75</v>
      </c>
      <c r="S54" s="2">
        <f t="shared" ref="S54" si="103">IF(P54=0, 0, IFERROR(M54 - J55, 0))</f>
        <v>28.8</v>
      </c>
    </row>
    <row r="55" spans="1:19" x14ac:dyDescent="0.2">
      <c r="A55" s="3">
        <v>44477</v>
      </c>
      <c r="B55" s="2" t="s">
        <v>22</v>
      </c>
      <c r="C55" s="3">
        <v>44480</v>
      </c>
      <c r="D55" s="2">
        <v>3685.6</v>
      </c>
      <c r="E55" s="2">
        <v>3602</v>
      </c>
      <c r="F55" s="2">
        <v>3600</v>
      </c>
      <c r="G55" s="2" t="s">
        <v>23</v>
      </c>
      <c r="H55" s="2" t="s">
        <v>24</v>
      </c>
      <c r="I55" s="3">
        <v>44497</v>
      </c>
      <c r="J55" s="2">
        <v>31.7</v>
      </c>
      <c r="K55" s="2">
        <v>63.05</v>
      </c>
      <c r="L55" s="2">
        <v>30</v>
      </c>
      <c r="M55" s="2">
        <v>45.25</v>
      </c>
      <c r="N55" s="2">
        <v>15284</v>
      </c>
      <c r="O55" s="2">
        <v>1045500</v>
      </c>
    </row>
    <row r="56" spans="1:19" x14ac:dyDescent="0.2">
      <c r="A56" s="3">
        <v>44385</v>
      </c>
      <c r="B56" s="2" t="s">
        <v>19</v>
      </c>
      <c r="C56" s="3">
        <v>44383</v>
      </c>
      <c r="D56" s="2">
        <v>3262.3</v>
      </c>
      <c r="E56" s="2">
        <v>3425</v>
      </c>
      <c r="F56" s="2">
        <v>3440</v>
      </c>
      <c r="G56" s="2" t="s">
        <v>20</v>
      </c>
      <c r="H56" s="2" t="s">
        <v>21</v>
      </c>
      <c r="I56" s="3">
        <v>44406</v>
      </c>
      <c r="J56" s="2">
        <v>46.75</v>
      </c>
      <c r="K56" s="2">
        <v>48.55</v>
      </c>
      <c r="L56" s="2">
        <v>34</v>
      </c>
      <c r="M56" s="2">
        <v>35.1</v>
      </c>
      <c r="N56" s="2">
        <v>475</v>
      </c>
      <c r="O56" s="2">
        <v>55200</v>
      </c>
      <c r="P56" s="2">
        <f t="shared" ref="P56" si="104">IFERROR(J56-J57,0)</f>
        <v>40.5</v>
      </c>
      <c r="Q56" s="2">
        <f t="shared" ref="Q56" si="105">IF(P56=0, 0, IFERROR(M56 - M57, 0))</f>
        <v>26.900000000000002</v>
      </c>
      <c r="R56" s="2">
        <f t="shared" ref="R56" si="106">IF(P56=0, 0, IFERROR(J56 - M57, 0))</f>
        <v>38.549999999999997</v>
      </c>
      <c r="S56" s="2">
        <f t="shared" ref="S56" si="107">IF(P56=0, 0, IFERROR(M56 - J57, 0))</f>
        <v>28.85</v>
      </c>
    </row>
    <row r="57" spans="1:19" x14ac:dyDescent="0.2">
      <c r="A57" s="3">
        <v>44385</v>
      </c>
      <c r="B57" s="2" t="s">
        <v>22</v>
      </c>
      <c r="C57" s="3">
        <v>44391</v>
      </c>
      <c r="D57" s="2">
        <v>3214.55</v>
      </c>
      <c r="E57" s="2">
        <v>3425</v>
      </c>
      <c r="F57" s="2">
        <v>3440</v>
      </c>
      <c r="G57" s="2" t="s">
        <v>20</v>
      </c>
      <c r="H57" s="2" t="s">
        <v>21</v>
      </c>
      <c r="I57" s="3">
        <v>44406</v>
      </c>
      <c r="J57" s="2">
        <v>6.25</v>
      </c>
      <c r="K57" s="2">
        <v>8.3000000000000007</v>
      </c>
      <c r="L57" s="2">
        <v>6.2</v>
      </c>
      <c r="M57" s="2">
        <v>8.1999999999999993</v>
      </c>
      <c r="N57" s="2">
        <v>169</v>
      </c>
      <c r="O57" s="2">
        <v>44700</v>
      </c>
    </row>
    <row r="58" spans="1:19" x14ac:dyDescent="0.2">
      <c r="A58" s="3">
        <v>44385</v>
      </c>
      <c r="B58" s="2" t="s">
        <v>19</v>
      </c>
      <c r="C58" s="3">
        <v>44383</v>
      </c>
      <c r="D58" s="2">
        <v>3262.3</v>
      </c>
      <c r="E58" s="2">
        <v>3099</v>
      </c>
      <c r="F58" s="2">
        <v>3100</v>
      </c>
      <c r="G58" s="2" t="s">
        <v>23</v>
      </c>
      <c r="H58" s="2" t="s">
        <v>24</v>
      </c>
      <c r="I58" s="3">
        <v>44406</v>
      </c>
      <c r="J58" s="2">
        <v>18.45</v>
      </c>
      <c r="K58" s="2">
        <v>29.5</v>
      </c>
      <c r="L58" s="2">
        <v>17</v>
      </c>
      <c r="M58" s="2">
        <v>27.45</v>
      </c>
      <c r="N58" s="2">
        <v>2296</v>
      </c>
      <c r="O58" s="2">
        <v>559500</v>
      </c>
      <c r="P58" s="2">
        <f t="shared" ref="P58" si="108">IFERROR(J58-J59,0)</f>
        <v>-1.8000000000000007</v>
      </c>
      <c r="Q58" s="2">
        <f t="shared" ref="Q58" si="109">IF(P58=0, 0, IFERROR(M58 - M59, 0))</f>
        <v>15</v>
      </c>
      <c r="R58" s="2">
        <f t="shared" ref="R58" si="110">IF(P58=0, 0, IFERROR(J58 - M59, 0))</f>
        <v>6</v>
      </c>
      <c r="S58" s="2">
        <f t="shared" ref="S58" si="111">IF(P58=0, 0, IFERROR(M58 - J59, 0))</f>
        <v>7.1999999999999993</v>
      </c>
    </row>
    <row r="59" spans="1:19" x14ac:dyDescent="0.2">
      <c r="A59" s="3">
        <v>44385</v>
      </c>
      <c r="B59" s="2" t="s">
        <v>22</v>
      </c>
      <c r="C59" s="3">
        <v>44391</v>
      </c>
      <c r="D59" s="2">
        <v>3214.55</v>
      </c>
      <c r="E59" s="2">
        <v>3099</v>
      </c>
      <c r="F59" s="2">
        <v>3100</v>
      </c>
      <c r="G59" s="2" t="s">
        <v>23</v>
      </c>
      <c r="H59" s="2" t="s">
        <v>24</v>
      </c>
      <c r="I59" s="3">
        <v>44406</v>
      </c>
      <c r="J59" s="2">
        <v>20.25</v>
      </c>
      <c r="K59" s="2">
        <v>20.25</v>
      </c>
      <c r="L59" s="2">
        <v>11.8</v>
      </c>
      <c r="M59" s="2">
        <v>12.45</v>
      </c>
      <c r="N59" s="2">
        <v>2541</v>
      </c>
      <c r="O59" s="2">
        <v>720900</v>
      </c>
    </row>
    <row r="60" spans="1:19" x14ac:dyDescent="0.2">
      <c r="A60" s="3">
        <v>44204</v>
      </c>
      <c r="B60" s="2" t="s">
        <v>19</v>
      </c>
      <c r="C60" s="3">
        <v>44203</v>
      </c>
      <c r="D60" s="2">
        <v>3032.8</v>
      </c>
      <c r="E60" s="2">
        <v>3184</v>
      </c>
      <c r="F60" s="2">
        <v>3200</v>
      </c>
      <c r="G60" s="2" t="s">
        <v>20</v>
      </c>
      <c r="H60" s="2" t="s">
        <v>21</v>
      </c>
      <c r="I60" s="3">
        <v>44224</v>
      </c>
      <c r="J60" s="2">
        <v>53</v>
      </c>
      <c r="K60" s="2">
        <v>53</v>
      </c>
      <c r="L60" s="2">
        <v>33.75</v>
      </c>
      <c r="M60" s="2">
        <v>40.65</v>
      </c>
      <c r="N60" s="2">
        <v>5182</v>
      </c>
      <c r="O60" s="2">
        <v>876000</v>
      </c>
      <c r="P60" s="2">
        <f t="shared" ref="P60" si="112">IFERROR(J60-J61,0)</f>
        <v>-29</v>
      </c>
      <c r="Q60" s="2">
        <f t="shared" ref="Q60" si="113">IF(P60=0, 0, IFERROR(M60 - M61, 0))</f>
        <v>-20.5</v>
      </c>
      <c r="R60" s="2">
        <f t="shared" ref="R60" si="114">IF(P60=0, 0, IFERROR(J60 - M61, 0))</f>
        <v>-8.1499999999999986</v>
      </c>
      <c r="S60" s="2">
        <f t="shared" ref="S60" si="115">IF(P60=0, 0, IFERROR(M60 - J61, 0))</f>
        <v>-41.35</v>
      </c>
    </row>
    <row r="61" spans="1:19" x14ac:dyDescent="0.2">
      <c r="A61" s="3">
        <v>44204</v>
      </c>
      <c r="B61" s="2" t="s">
        <v>22</v>
      </c>
      <c r="C61" s="3">
        <v>44207</v>
      </c>
      <c r="D61" s="2">
        <v>3176.45</v>
      </c>
      <c r="E61" s="2">
        <v>3184</v>
      </c>
      <c r="F61" s="2">
        <v>3200</v>
      </c>
      <c r="G61" s="2" t="s">
        <v>20</v>
      </c>
      <c r="H61" s="2" t="s">
        <v>21</v>
      </c>
      <c r="I61" s="3">
        <v>44224</v>
      </c>
      <c r="J61" s="2">
        <v>82</v>
      </c>
      <c r="K61" s="2">
        <v>93.55</v>
      </c>
      <c r="L61" s="2">
        <v>53.75</v>
      </c>
      <c r="M61" s="2">
        <v>61.15</v>
      </c>
      <c r="N61" s="2">
        <v>28570</v>
      </c>
      <c r="O61" s="2">
        <v>1047900</v>
      </c>
    </row>
    <row r="62" spans="1:19" x14ac:dyDescent="0.2">
      <c r="A62" s="3">
        <v>44204</v>
      </c>
      <c r="B62" s="2" t="s">
        <v>19</v>
      </c>
      <c r="C62" s="3">
        <v>44203</v>
      </c>
      <c r="D62" s="2">
        <v>3032.8</v>
      </c>
      <c r="E62" s="2">
        <v>2881</v>
      </c>
      <c r="F62" s="2">
        <v>2880</v>
      </c>
      <c r="G62" s="2" t="s">
        <v>23</v>
      </c>
      <c r="H62" s="2" t="s">
        <v>24</v>
      </c>
      <c r="I62" s="3">
        <v>44224</v>
      </c>
      <c r="J62" s="2">
        <v>32.35</v>
      </c>
      <c r="K62" s="2">
        <v>43.2</v>
      </c>
      <c r="L62" s="2">
        <v>29.05</v>
      </c>
      <c r="M62" s="2">
        <v>33.200000000000003</v>
      </c>
      <c r="N62" s="2">
        <v>220</v>
      </c>
      <c r="O62" s="2">
        <v>29700</v>
      </c>
      <c r="P62" s="2">
        <f t="shared" ref="P62" si="116">IFERROR(J62-J63,0)</f>
        <v>30.200000000000003</v>
      </c>
      <c r="Q62" s="2">
        <f t="shared" ref="Q62" si="117">IF(P62=0, 0, IFERROR(M62 - M63, 0))</f>
        <v>23.900000000000002</v>
      </c>
      <c r="R62" s="2">
        <f t="shared" ref="R62" si="118">IF(P62=0, 0, IFERROR(J62 - M63, 0))</f>
        <v>23.05</v>
      </c>
      <c r="S62" s="2">
        <f t="shared" ref="S62" si="119">IF(P62=0, 0, IFERROR(M62 - J63, 0))</f>
        <v>31.050000000000004</v>
      </c>
    </row>
    <row r="63" spans="1:19" x14ac:dyDescent="0.2">
      <c r="A63" s="3">
        <v>44204</v>
      </c>
      <c r="B63" s="2" t="s">
        <v>22</v>
      </c>
      <c r="C63" s="3">
        <v>44207</v>
      </c>
      <c r="D63" s="2">
        <v>3176.45</v>
      </c>
      <c r="E63" s="2">
        <v>2881</v>
      </c>
      <c r="F63" s="2">
        <v>2880</v>
      </c>
      <c r="G63" s="2" t="s">
        <v>23</v>
      </c>
      <c r="H63" s="2" t="s">
        <v>24</v>
      </c>
      <c r="I63" s="3">
        <v>44224</v>
      </c>
      <c r="J63" s="2">
        <v>2.15</v>
      </c>
      <c r="K63" s="2">
        <v>10.75</v>
      </c>
      <c r="L63" s="2">
        <v>2.15</v>
      </c>
      <c r="M63" s="2">
        <v>9.3000000000000007</v>
      </c>
      <c r="N63" s="2">
        <v>418</v>
      </c>
      <c r="O63" s="2">
        <v>19800</v>
      </c>
    </row>
    <row r="64" spans="1:19" x14ac:dyDescent="0.2">
      <c r="A64" s="3">
        <v>44111</v>
      </c>
      <c r="B64" s="2" t="s">
        <v>19</v>
      </c>
      <c r="C64" s="3">
        <v>44109</v>
      </c>
      <c r="D64" s="2">
        <v>2705.8</v>
      </c>
      <c r="E64" s="2">
        <v>2841</v>
      </c>
      <c r="F64" s="2">
        <v>2850</v>
      </c>
      <c r="G64" s="2" t="s">
        <v>20</v>
      </c>
      <c r="H64" s="2" t="s">
        <v>21</v>
      </c>
      <c r="I64" s="3">
        <v>44133</v>
      </c>
      <c r="J64" s="2">
        <v>34.049999999999997</v>
      </c>
      <c r="K64" s="2">
        <v>64</v>
      </c>
      <c r="L64" s="2">
        <v>28.2</v>
      </c>
      <c r="M64" s="2">
        <v>55.5</v>
      </c>
      <c r="N64" s="2">
        <v>974</v>
      </c>
      <c r="O64" s="2">
        <v>55200</v>
      </c>
      <c r="P64" s="2">
        <f t="shared" ref="P64" si="120">IFERROR(J64-J65,0)</f>
        <v>-30.299999999999997</v>
      </c>
      <c r="Q64" s="2">
        <f t="shared" ref="Q64" si="121">IF(P64=0, 0, IFERROR(M64 - M65, 0))</f>
        <v>5.1499999999999986</v>
      </c>
      <c r="R64" s="2">
        <f t="shared" ref="R64" si="122">IF(P64=0, 0, IFERROR(J64 - M65, 0))</f>
        <v>-16.300000000000004</v>
      </c>
      <c r="S64" s="2">
        <f t="shared" ref="S64" si="123">IF(P64=0, 0, IFERROR(M64 - J65, 0))</f>
        <v>-8.8499999999999943</v>
      </c>
    </row>
    <row r="65" spans="1:19" x14ac:dyDescent="0.2">
      <c r="A65" s="3">
        <v>44111</v>
      </c>
      <c r="B65" s="2" t="s">
        <v>22</v>
      </c>
      <c r="C65" s="3">
        <v>44118</v>
      </c>
      <c r="D65" s="2">
        <v>2809.6</v>
      </c>
      <c r="E65" s="2">
        <v>2841</v>
      </c>
      <c r="F65" s="2">
        <v>2850</v>
      </c>
      <c r="G65" s="2" t="s">
        <v>20</v>
      </c>
      <c r="H65" s="2" t="s">
        <v>21</v>
      </c>
      <c r="I65" s="3">
        <v>44133</v>
      </c>
      <c r="J65" s="2">
        <v>64.349999999999994</v>
      </c>
      <c r="K65" s="2">
        <v>65</v>
      </c>
      <c r="L65" s="2">
        <v>44.6</v>
      </c>
      <c r="M65" s="2">
        <v>50.35</v>
      </c>
      <c r="N65" s="2">
        <v>1827</v>
      </c>
      <c r="O65" s="2">
        <v>344400</v>
      </c>
    </row>
    <row r="66" spans="1:19" x14ac:dyDescent="0.2">
      <c r="A66" s="3">
        <v>44111</v>
      </c>
      <c r="B66" s="2" t="s">
        <v>19</v>
      </c>
      <c r="C66" s="3">
        <v>44109</v>
      </c>
      <c r="D66" s="2">
        <v>2705.8</v>
      </c>
      <c r="E66" s="2">
        <v>2571</v>
      </c>
      <c r="F66" s="2">
        <v>2580</v>
      </c>
      <c r="G66" s="2" t="s">
        <v>23</v>
      </c>
      <c r="H66" s="2" t="s">
        <v>24</v>
      </c>
      <c r="I66" s="3">
        <v>44133</v>
      </c>
      <c r="J66" s="2">
        <v>79.900000000000006</v>
      </c>
      <c r="K66" s="2">
        <v>90.05</v>
      </c>
      <c r="L66" s="2">
        <v>51</v>
      </c>
      <c r="M66" s="2">
        <v>52.45</v>
      </c>
      <c r="N66" s="2">
        <v>322</v>
      </c>
      <c r="O66" s="2">
        <v>15600</v>
      </c>
      <c r="P66" s="2">
        <f t="shared" ref="P66" si="124">IFERROR(J66-J67,0)</f>
        <v>71.100000000000009</v>
      </c>
      <c r="Q66" s="2">
        <f t="shared" ref="Q66" si="125">IF(P66=0, 0, IFERROR(M66 - M67, 0))</f>
        <v>44.6</v>
      </c>
      <c r="R66" s="2">
        <f t="shared" ref="R66" si="126">IF(P66=0, 0, IFERROR(J66 - M67, 0))</f>
        <v>72.050000000000011</v>
      </c>
      <c r="S66" s="2">
        <f t="shared" ref="S66" si="127">IF(P66=0, 0, IFERROR(M66 - J67, 0))</f>
        <v>43.650000000000006</v>
      </c>
    </row>
    <row r="67" spans="1:19" x14ac:dyDescent="0.2">
      <c r="A67" s="3">
        <v>44111</v>
      </c>
      <c r="B67" s="2" t="s">
        <v>22</v>
      </c>
      <c r="C67" s="3">
        <v>44118</v>
      </c>
      <c r="D67" s="2">
        <v>2809.6</v>
      </c>
      <c r="E67" s="2">
        <v>2571</v>
      </c>
      <c r="F67" s="2">
        <v>2580</v>
      </c>
      <c r="G67" s="2" t="s">
        <v>23</v>
      </c>
      <c r="H67" s="2" t="s">
        <v>24</v>
      </c>
      <c r="I67" s="3">
        <v>44133</v>
      </c>
      <c r="J67" s="2">
        <v>8.8000000000000007</v>
      </c>
      <c r="K67" s="2">
        <v>9.35</v>
      </c>
      <c r="L67" s="2">
        <v>7.25</v>
      </c>
      <c r="M67" s="2">
        <v>7.85</v>
      </c>
      <c r="N67" s="2">
        <v>18</v>
      </c>
      <c r="O67" s="2">
        <v>34200</v>
      </c>
    </row>
    <row r="68" spans="1:19" x14ac:dyDescent="0.2">
      <c r="A68" s="3">
        <v>44021</v>
      </c>
      <c r="B68" s="2" t="s">
        <v>19</v>
      </c>
      <c r="C68" s="3">
        <v>44019</v>
      </c>
      <c r="D68" s="2">
        <v>2269.9</v>
      </c>
      <c r="E68" s="2">
        <v>2383</v>
      </c>
      <c r="F68" s="2">
        <v>2400</v>
      </c>
      <c r="G68" s="2" t="s">
        <v>20</v>
      </c>
      <c r="H68" s="2" t="s">
        <v>21</v>
      </c>
      <c r="I68" s="3">
        <v>44042</v>
      </c>
      <c r="J68" s="2">
        <v>23.55</v>
      </c>
      <c r="K68" s="2">
        <v>36.35</v>
      </c>
      <c r="L68" s="2">
        <v>19.3</v>
      </c>
      <c r="M68" s="2">
        <v>25</v>
      </c>
      <c r="N68" s="2">
        <v>3464</v>
      </c>
      <c r="O68" s="2">
        <v>234000</v>
      </c>
      <c r="P68" s="2">
        <f t="shared" ref="P68" si="128">IFERROR(J68-J69,0)</f>
        <v>14.65</v>
      </c>
      <c r="Q68" s="2">
        <f t="shared" ref="Q68" si="129">IF(P68=0, 0, IFERROR(M68 - M69, 0))</f>
        <v>14.1</v>
      </c>
      <c r="R68" s="2">
        <f t="shared" ref="R68" si="130">IF(P68=0, 0, IFERROR(J68 - M69, 0))</f>
        <v>12.65</v>
      </c>
      <c r="S68" s="2">
        <f t="shared" ref="S68" si="131">IF(P68=0, 0, IFERROR(M68 - J69, 0))</f>
        <v>16.100000000000001</v>
      </c>
    </row>
    <row r="69" spans="1:19" x14ac:dyDescent="0.2">
      <c r="A69" s="3">
        <v>44021</v>
      </c>
      <c r="B69" s="2" t="s">
        <v>22</v>
      </c>
      <c r="C69" s="3">
        <v>44022</v>
      </c>
      <c r="E69" s="2">
        <v>2383</v>
      </c>
      <c r="F69" s="2">
        <v>2400</v>
      </c>
      <c r="G69" s="2" t="s">
        <v>20</v>
      </c>
      <c r="H69" s="2" t="s">
        <v>21</v>
      </c>
      <c r="I69" s="3">
        <v>44042</v>
      </c>
      <c r="J69" s="2">
        <v>8.9</v>
      </c>
      <c r="K69" s="2">
        <v>16.3</v>
      </c>
      <c r="L69" s="2">
        <v>7.5</v>
      </c>
      <c r="M69" s="2">
        <v>10.9</v>
      </c>
      <c r="N69" s="2">
        <v>9147</v>
      </c>
      <c r="O69" s="2">
        <v>675000</v>
      </c>
    </row>
    <row r="70" spans="1:19" x14ac:dyDescent="0.2">
      <c r="A70" s="3">
        <v>44021</v>
      </c>
      <c r="B70" s="2" t="s">
        <v>19</v>
      </c>
      <c r="C70" s="3">
        <v>44019</v>
      </c>
      <c r="D70" s="2">
        <v>2269.9</v>
      </c>
      <c r="E70" s="2">
        <v>2156</v>
      </c>
      <c r="F70" s="2">
        <v>2160</v>
      </c>
      <c r="G70" s="2" t="s">
        <v>23</v>
      </c>
      <c r="H70" s="2" t="s">
        <v>24</v>
      </c>
      <c r="I70" s="3">
        <v>44042</v>
      </c>
      <c r="J70" s="2">
        <v>44.9</v>
      </c>
      <c r="K70" s="2">
        <v>49.9</v>
      </c>
      <c r="L70" s="2">
        <v>35.799999999999997</v>
      </c>
      <c r="M70" s="2">
        <v>39.049999999999997</v>
      </c>
      <c r="N70" s="2">
        <v>816</v>
      </c>
      <c r="O70" s="2">
        <v>40200</v>
      </c>
      <c r="P70" s="2">
        <f t="shared" ref="P70" si="132">IFERROR(J70-J71,0)</f>
        <v>1.4499999999999957</v>
      </c>
      <c r="Q70" s="2">
        <f t="shared" ref="Q70" si="133">IF(P70=0, 0, IFERROR(M70 - M71, 0))</f>
        <v>5.3499999999999943</v>
      </c>
      <c r="R70" s="2">
        <f t="shared" ref="R70" si="134">IF(P70=0, 0, IFERROR(J70 - M71, 0))</f>
        <v>11.199999999999996</v>
      </c>
      <c r="S70" s="2">
        <f t="shared" ref="S70" si="135">IF(P70=0, 0, IFERROR(M70 - J71, 0))</f>
        <v>-4.4000000000000057</v>
      </c>
    </row>
    <row r="71" spans="1:19" x14ac:dyDescent="0.2">
      <c r="A71" s="3">
        <v>44021</v>
      </c>
      <c r="B71" s="2" t="s">
        <v>22</v>
      </c>
      <c r="C71" s="3">
        <v>44022</v>
      </c>
      <c r="E71" s="2">
        <v>2156</v>
      </c>
      <c r="F71" s="2">
        <v>2160</v>
      </c>
      <c r="G71" s="2" t="s">
        <v>23</v>
      </c>
      <c r="H71" s="2" t="s">
        <v>24</v>
      </c>
      <c r="I71" s="3">
        <v>44042</v>
      </c>
      <c r="J71" s="2">
        <v>43.45</v>
      </c>
      <c r="K71" s="2">
        <v>54.6</v>
      </c>
      <c r="L71" s="2">
        <v>29</v>
      </c>
      <c r="M71" s="2">
        <v>33.700000000000003</v>
      </c>
      <c r="N71" s="2">
        <v>3337</v>
      </c>
      <c r="O71" s="2">
        <v>133200</v>
      </c>
    </row>
    <row r="72" spans="1:19" x14ac:dyDescent="0.2">
      <c r="A72" s="3">
        <v>43937</v>
      </c>
      <c r="B72" s="2" t="s">
        <v>19</v>
      </c>
      <c r="C72" s="3">
        <v>43936</v>
      </c>
      <c r="D72" s="2">
        <v>1735.15</v>
      </c>
      <c r="E72" s="2">
        <v>1822</v>
      </c>
      <c r="F72" s="2">
        <v>1840</v>
      </c>
      <c r="G72" s="2" t="s">
        <v>20</v>
      </c>
      <c r="H72" s="2" t="s">
        <v>21</v>
      </c>
      <c r="I72" s="3">
        <v>43951</v>
      </c>
      <c r="J72" s="2">
        <v>68.75</v>
      </c>
      <c r="K72" s="2">
        <v>82</v>
      </c>
      <c r="L72" s="2">
        <v>51.25</v>
      </c>
      <c r="M72" s="2">
        <v>53.35</v>
      </c>
      <c r="N72" s="2">
        <v>388</v>
      </c>
      <c r="O72" s="2">
        <v>27000</v>
      </c>
      <c r="P72" s="2">
        <f t="shared" ref="P72" si="136">IFERROR(J72-J73,0)</f>
        <v>14.25</v>
      </c>
      <c r="Q72" s="2">
        <f t="shared" ref="Q72" si="137">IF(P72=0, 0, IFERROR(M72 - M73, 0))</f>
        <v>-5.75</v>
      </c>
      <c r="R72" s="2">
        <f t="shared" ref="R72" si="138">IF(P72=0, 0, IFERROR(J72 - M73, 0))</f>
        <v>9.6499999999999986</v>
      </c>
      <c r="S72" s="2">
        <f t="shared" ref="S72" si="139">IF(P72=0, 0, IFERROR(M72 - J73, 0))</f>
        <v>-1.1499999999999986</v>
      </c>
    </row>
    <row r="73" spans="1:19" x14ac:dyDescent="0.2">
      <c r="A73" s="3">
        <v>43937</v>
      </c>
      <c r="B73" s="2" t="s">
        <v>22</v>
      </c>
      <c r="C73" s="3">
        <v>43938</v>
      </c>
      <c r="D73" s="2">
        <v>1806.2</v>
      </c>
      <c r="E73" s="2">
        <v>1822</v>
      </c>
      <c r="F73" s="2">
        <v>1840</v>
      </c>
      <c r="G73" s="2" t="s">
        <v>20</v>
      </c>
      <c r="H73" s="2" t="s">
        <v>21</v>
      </c>
      <c r="I73" s="3">
        <v>43951</v>
      </c>
      <c r="J73" s="2">
        <v>54.5</v>
      </c>
      <c r="K73" s="2">
        <v>93.6</v>
      </c>
      <c r="L73" s="2">
        <v>47.85</v>
      </c>
      <c r="M73" s="2">
        <v>59.1</v>
      </c>
      <c r="N73" s="2">
        <v>2500</v>
      </c>
      <c r="O73" s="2">
        <v>62750</v>
      </c>
    </row>
    <row r="74" spans="1:19" x14ac:dyDescent="0.2">
      <c r="A74" s="3">
        <v>43937</v>
      </c>
      <c r="B74" s="2" t="s">
        <v>19</v>
      </c>
      <c r="C74" s="3">
        <v>43936</v>
      </c>
      <c r="D74" s="2">
        <v>1735.15</v>
      </c>
      <c r="E74" s="2">
        <v>1648</v>
      </c>
      <c r="F74" s="2">
        <v>1650</v>
      </c>
      <c r="G74" s="2" t="s">
        <v>23</v>
      </c>
      <c r="H74" s="2" t="s">
        <v>24</v>
      </c>
      <c r="I74" s="3">
        <v>43951</v>
      </c>
      <c r="J74" s="2">
        <v>43</v>
      </c>
      <c r="K74" s="2">
        <v>60.55</v>
      </c>
      <c r="L74" s="2">
        <v>36.65</v>
      </c>
      <c r="M74" s="2">
        <v>58.5</v>
      </c>
      <c r="N74" s="2">
        <v>85</v>
      </c>
      <c r="O74" s="2">
        <v>14000</v>
      </c>
      <c r="P74" s="2">
        <f t="shared" ref="P74" si="140">IFERROR(J74-J75,0)</f>
        <v>13.05</v>
      </c>
      <c r="Q74" s="2">
        <f t="shared" ref="Q74" si="141">IF(P74=0, 0, IFERROR(M74 - M75, 0))</f>
        <v>37.700000000000003</v>
      </c>
      <c r="R74" s="2">
        <f t="shared" ref="R74" si="142">IF(P74=0, 0, IFERROR(J74 - M75, 0))</f>
        <v>22.2</v>
      </c>
      <c r="S74" s="2">
        <f t="shared" ref="S74" si="143">IF(P74=0, 0, IFERROR(M74 - J75, 0))</f>
        <v>28.55</v>
      </c>
    </row>
    <row r="75" spans="1:19" x14ac:dyDescent="0.2">
      <c r="A75" s="3">
        <v>43937</v>
      </c>
      <c r="B75" s="2" t="s">
        <v>22</v>
      </c>
      <c r="C75" s="3">
        <v>43938</v>
      </c>
      <c r="D75" s="2">
        <v>1806.2</v>
      </c>
      <c r="E75" s="2">
        <v>1648</v>
      </c>
      <c r="F75" s="2">
        <v>1650</v>
      </c>
      <c r="G75" s="2" t="s">
        <v>23</v>
      </c>
      <c r="H75" s="2" t="s">
        <v>24</v>
      </c>
      <c r="I75" s="3">
        <v>43951</v>
      </c>
      <c r="J75" s="2">
        <v>29.95</v>
      </c>
      <c r="K75" s="2">
        <v>35.799999999999997</v>
      </c>
      <c r="L75" s="2">
        <v>20</v>
      </c>
      <c r="M75" s="2">
        <v>20.8</v>
      </c>
      <c r="N75" s="2">
        <v>1305</v>
      </c>
      <c r="O75" s="2">
        <v>57500</v>
      </c>
    </row>
    <row r="76" spans="1:19" x14ac:dyDescent="0.2">
      <c r="A76" s="3">
        <v>43847</v>
      </c>
      <c r="B76" s="2" t="s">
        <v>19</v>
      </c>
      <c r="C76" s="3">
        <v>43846</v>
      </c>
      <c r="D76" s="2">
        <v>2238.8000000000002</v>
      </c>
      <c r="E76" s="2">
        <v>2351</v>
      </c>
      <c r="F76" s="2">
        <v>2360</v>
      </c>
      <c r="G76" s="2" t="s">
        <v>20</v>
      </c>
      <c r="H76" s="2" t="s">
        <v>21</v>
      </c>
      <c r="I76" s="3">
        <v>43860</v>
      </c>
      <c r="J76" s="2">
        <v>11.3</v>
      </c>
      <c r="K76" s="2">
        <v>13</v>
      </c>
      <c r="L76" s="2">
        <v>10</v>
      </c>
      <c r="M76" s="2">
        <v>11.45</v>
      </c>
      <c r="N76" s="2">
        <v>248</v>
      </c>
      <c r="O76" s="2">
        <v>86000</v>
      </c>
      <c r="P76" s="2">
        <f t="shared" ref="P76" si="144">IFERROR(J76-J77,0)</f>
        <v>7.8000000000000007</v>
      </c>
      <c r="Q76" s="2">
        <f t="shared" ref="Q76" si="145">IF(P76=0, 0, IFERROR(M76 - M77, 0))</f>
        <v>9.2999999999999989</v>
      </c>
      <c r="R76" s="2">
        <f t="shared" ref="R76" si="146">IF(P76=0, 0, IFERROR(J76 - M77, 0))</f>
        <v>9.15</v>
      </c>
      <c r="S76" s="2">
        <f t="shared" ref="S76" si="147">IF(P76=0, 0, IFERROR(M76 - J77, 0))</f>
        <v>7.9499999999999993</v>
      </c>
    </row>
    <row r="77" spans="1:19" x14ac:dyDescent="0.2">
      <c r="A77" s="3">
        <v>43847</v>
      </c>
      <c r="B77" s="2" t="s">
        <v>22</v>
      </c>
      <c r="C77" s="3">
        <v>43850</v>
      </c>
      <c r="D77" s="2">
        <v>2170.35</v>
      </c>
      <c r="E77" s="2">
        <v>2351</v>
      </c>
      <c r="F77" s="2">
        <v>2360</v>
      </c>
      <c r="G77" s="2" t="s">
        <v>20</v>
      </c>
      <c r="H77" s="2" t="s">
        <v>21</v>
      </c>
      <c r="I77" s="3">
        <v>43860</v>
      </c>
      <c r="J77" s="2">
        <v>3.5</v>
      </c>
      <c r="K77" s="2">
        <v>6.35</v>
      </c>
      <c r="L77" s="2">
        <v>1.65</v>
      </c>
      <c r="M77" s="2">
        <v>2.15</v>
      </c>
      <c r="N77" s="2">
        <v>920</v>
      </c>
      <c r="O77" s="2">
        <v>63250</v>
      </c>
    </row>
    <row r="78" spans="1:19" x14ac:dyDescent="0.2">
      <c r="A78" s="3">
        <v>43847</v>
      </c>
      <c r="B78" s="2" t="s">
        <v>19</v>
      </c>
      <c r="C78" s="3">
        <v>43846</v>
      </c>
      <c r="D78" s="2">
        <v>2238.8000000000002</v>
      </c>
      <c r="E78" s="2">
        <v>2127</v>
      </c>
      <c r="F78" s="2">
        <v>2120</v>
      </c>
      <c r="G78" s="2" t="s">
        <v>23</v>
      </c>
      <c r="H78" s="2" t="s">
        <v>24</v>
      </c>
      <c r="I78" s="3">
        <v>43860</v>
      </c>
      <c r="J78" s="2">
        <v>16.899999999999999</v>
      </c>
      <c r="K78" s="2">
        <v>17.05</v>
      </c>
      <c r="L78" s="2">
        <v>12.45</v>
      </c>
      <c r="M78" s="2">
        <v>15.35</v>
      </c>
      <c r="N78" s="2">
        <v>304</v>
      </c>
      <c r="O78" s="2">
        <v>79750</v>
      </c>
      <c r="P78" s="2">
        <f t="shared" ref="P78" si="148">IFERROR(J78-J79,0)</f>
        <v>-0.70000000000000284</v>
      </c>
      <c r="Q78" s="2">
        <f t="shared" ref="Q78" si="149">IF(P78=0, 0, IFERROR(M78 - M79, 0))</f>
        <v>0</v>
      </c>
      <c r="R78" s="2">
        <f t="shared" ref="R78" si="150">IF(P78=0, 0, IFERROR(J78 - M79, 0))</f>
        <v>1.5499999999999989</v>
      </c>
      <c r="S78" s="2">
        <f t="shared" ref="S78" si="151">IF(P78=0, 0, IFERROR(M78 - J79, 0))</f>
        <v>-2.2500000000000018</v>
      </c>
    </row>
    <row r="79" spans="1:19" x14ac:dyDescent="0.2">
      <c r="A79" s="3">
        <v>43847</v>
      </c>
      <c r="B79" s="2" t="s">
        <v>22</v>
      </c>
      <c r="C79" s="3">
        <v>43850</v>
      </c>
      <c r="D79" s="2">
        <v>2170.35</v>
      </c>
      <c r="E79" s="2">
        <v>2127</v>
      </c>
      <c r="F79" s="2">
        <v>2120</v>
      </c>
      <c r="G79" s="2" t="s">
        <v>23</v>
      </c>
      <c r="H79" s="2" t="s">
        <v>24</v>
      </c>
      <c r="I79" s="3">
        <v>43860</v>
      </c>
      <c r="J79" s="2">
        <v>17.600000000000001</v>
      </c>
      <c r="K79" s="2">
        <v>18.8</v>
      </c>
      <c r="L79" s="2">
        <v>7.85</v>
      </c>
      <c r="M79" s="2">
        <v>15.35</v>
      </c>
      <c r="N79" s="2">
        <v>3437</v>
      </c>
      <c r="O79" s="2">
        <v>132000</v>
      </c>
    </row>
    <row r="80" spans="1:19" x14ac:dyDescent="0.2">
      <c r="A80" s="3">
        <v>43748</v>
      </c>
      <c r="B80" s="2" t="s">
        <v>19</v>
      </c>
      <c r="C80" s="3">
        <v>43747</v>
      </c>
      <c r="D80" s="2">
        <v>2020.1</v>
      </c>
      <c r="E80" s="2">
        <v>2121</v>
      </c>
      <c r="F80" s="2">
        <v>2140</v>
      </c>
      <c r="G80" s="2" t="s">
        <v>20</v>
      </c>
      <c r="H80" s="2" t="s">
        <v>21</v>
      </c>
      <c r="I80" s="3">
        <v>43769</v>
      </c>
      <c r="J80" s="2">
        <v>36.85</v>
      </c>
      <c r="K80" s="2">
        <v>36.85</v>
      </c>
      <c r="L80" s="2">
        <v>24.2</v>
      </c>
      <c r="M80" s="2">
        <v>25.5</v>
      </c>
      <c r="N80" s="2">
        <v>1408</v>
      </c>
      <c r="O80" s="2">
        <v>139500</v>
      </c>
      <c r="P80" s="2">
        <f t="shared" ref="P80" si="152">IFERROR(J80-J81,0)</f>
        <v>23.85</v>
      </c>
      <c r="Q80" s="2">
        <f t="shared" ref="Q80" si="153">IF(P80=0, 0, IFERROR(M80 - M81, 0))</f>
        <v>18.55</v>
      </c>
      <c r="R80" s="2">
        <f t="shared" ref="R80" si="154">IF(P80=0, 0, IFERROR(J80 - M81, 0))</f>
        <v>29.900000000000002</v>
      </c>
      <c r="S80" s="2">
        <f t="shared" ref="S80" si="155">IF(P80=0, 0, IFERROR(M80 - J81, 0))</f>
        <v>12.5</v>
      </c>
    </row>
    <row r="81" spans="1:19" x14ac:dyDescent="0.2">
      <c r="A81" s="3">
        <v>43748</v>
      </c>
      <c r="B81" s="2" t="s">
        <v>22</v>
      </c>
      <c r="C81" s="3">
        <v>43749</v>
      </c>
      <c r="D81" s="2">
        <v>1986.85</v>
      </c>
      <c r="E81" s="2">
        <v>2121</v>
      </c>
      <c r="F81" s="2">
        <v>2140</v>
      </c>
      <c r="G81" s="2" t="s">
        <v>20</v>
      </c>
      <c r="H81" s="2" t="s">
        <v>21</v>
      </c>
      <c r="I81" s="3">
        <v>43769</v>
      </c>
      <c r="J81" s="2">
        <v>13</v>
      </c>
      <c r="K81" s="2">
        <v>14</v>
      </c>
      <c r="L81" s="2">
        <v>3.55</v>
      </c>
      <c r="M81" s="2">
        <v>6.95</v>
      </c>
      <c r="N81" s="2">
        <v>2094</v>
      </c>
      <c r="O81" s="2">
        <v>189250</v>
      </c>
    </row>
    <row r="82" spans="1:19" x14ac:dyDescent="0.2">
      <c r="A82" s="3">
        <v>43748</v>
      </c>
      <c r="B82" s="2" t="s">
        <v>19</v>
      </c>
      <c r="C82" s="3">
        <v>43747</v>
      </c>
      <c r="D82" s="2">
        <v>2020.1</v>
      </c>
      <c r="E82" s="2">
        <v>1919</v>
      </c>
      <c r="F82" s="2">
        <v>1920</v>
      </c>
      <c r="G82" s="2" t="s">
        <v>23</v>
      </c>
      <c r="H82" s="2" t="s">
        <v>24</v>
      </c>
      <c r="I82" s="3">
        <v>43769</v>
      </c>
      <c r="J82" s="2">
        <v>22.6</v>
      </c>
      <c r="K82" s="2">
        <v>31.95</v>
      </c>
      <c r="L82" s="2">
        <v>22.6</v>
      </c>
      <c r="M82" s="2">
        <v>27.75</v>
      </c>
      <c r="N82" s="2">
        <v>65</v>
      </c>
      <c r="O82" s="2">
        <v>15750</v>
      </c>
      <c r="P82" s="2">
        <f t="shared" ref="P82" si="156">IFERROR(J82-J83,0)</f>
        <v>-35.25</v>
      </c>
      <c r="Q82" s="2">
        <f t="shared" ref="Q82" si="157">IF(P82=0, 0, IFERROR(M82 - M83, 0))</f>
        <v>-2.5</v>
      </c>
      <c r="R82" s="2">
        <f t="shared" ref="R82" si="158">IF(P82=0, 0, IFERROR(J82 - M83, 0))</f>
        <v>-7.6499999999999986</v>
      </c>
      <c r="S82" s="2">
        <f t="shared" ref="S82" si="159">IF(P82=0, 0, IFERROR(M82 - J83, 0))</f>
        <v>-30.1</v>
      </c>
    </row>
    <row r="83" spans="1:19" x14ac:dyDescent="0.2">
      <c r="A83" s="3">
        <v>43748</v>
      </c>
      <c r="B83" s="2" t="s">
        <v>22</v>
      </c>
      <c r="C83" s="3">
        <v>43749</v>
      </c>
      <c r="D83" s="2">
        <v>1986.85</v>
      </c>
      <c r="E83" s="2">
        <v>1919</v>
      </c>
      <c r="F83" s="2">
        <v>1920</v>
      </c>
      <c r="G83" s="2" t="s">
        <v>23</v>
      </c>
      <c r="H83" s="2" t="s">
        <v>24</v>
      </c>
      <c r="I83" s="3">
        <v>43769</v>
      </c>
      <c r="J83" s="2">
        <v>57.85</v>
      </c>
      <c r="K83" s="2">
        <v>66.099999999999994</v>
      </c>
      <c r="L83" s="2">
        <v>28.2</v>
      </c>
      <c r="M83" s="2">
        <v>30.25</v>
      </c>
      <c r="N83" s="2">
        <v>3524</v>
      </c>
      <c r="O83" s="2">
        <v>97750</v>
      </c>
    </row>
    <row r="84" spans="1:19" x14ac:dyDescent="0.2">
      <c r="A84" s="3">
        <v>43655</v>
      </c>
      <c r="B84" s="2" t="s">
        <v>19</v>
      </c>
      <c r="C84" s="3">
        <v>43654</v>
      </c>
      <c r="D84" s="2">
        <v>2175.4</v>
      </c>
      <c r="E84" s="2">
        <v>2284</v>
      </c>
      <c r="F84" s="2">
        <v>2300</v>
      </c>
      <c r="G84" s="2" t="s">
        <v>20</v>
      </c>
      <c r="H84" s="2" t="s">
        <v>21</v>
      </c>
      <c r="I84" s="3">
        <v>43671</v>
      </c>
      <c r="J84" s="2">
        <v>12</v>
      </c>
      <c r="K84" s="2">
        <v>16.850000000000001</v>
      </c>
      <c r="L84" s="2">
        <v>10</v>
      </c>
      <c r="M84" s="2">
        <v>13.85</v>
      </c>
      <c r="N84" s="2">
        <v>2065</v>
      </c>
      <c r="O84" s="2">
        <v>362250</v>
      </c>
      <c r="P84" s="2">
        <f t="shared" ref="P84" si="160">IFERROR(J84-J85,0)</f>
        <v>9.1</v>
      </c>
      <c r="Q84" s="2">
        <f t="shared" ref="Q84" si="161">IF(P84=0, 0, IFERROR(M84 - M85, 0))</f>
        <v>10.1</v>
      </c>
      <c r="R84" s="2">
        <f t="shared" ref="R84" si="162">IF(P84=0, 0, IFERROR(J84 - M85, 0))</f>
        <v>8.25</v>
      </c>
      <c r="S84" s="2">
        <f t="shared" ref="S84" si="163">IF(P84=0, 0, IFERROR(M84 - J85, 0))</f>
        <v>10.95</v>
      </c>
    </row>
    <row r="85" spans="1:19" x14ac:dyDescent="0.2">
      <c r="A85" s="3">
        <v>43655</v>
      </c>
      <c r="B85" s="2" t="s">
        <v>22</v>
      </c>
      <c r="C85" s="3">
        <v>43656</v>
      </c>
      <c r="D85" s="2">
        <v>2108.1999999999998</v>
      </c>
      <c r="E85" s="2">
        <v>2284</v>
      </c>
      <c r="F85" s="2">
        <v>2300</v>
      </c>
      <c r="G85" s="2" t="s">
        <v>20</v>
      </c>
      <c r="H85" s="2" t="s">
        <v>21</v>
      </c>
      <c r="I85" s="3">
        <v>43671</v>
      </c>
      <c r="J85" s="2">
        <v>2.9</v>
      </c>
      <c r="K85" s="2">
        <v>5.0999999999999996</v>
      </c>
      <c r="L85" s="2">
        <v>2.65</v>
      </c>
      <c r="M85" s="2">
        <v>3.75</v>
      </c>
      <c r="N85" s="2">
        <v>3718</v>
      </c>
      <c r="O85" s="2">
        <v>648250</v>
      </c>
    </row>
    <row r="86" spans="1:19" x14ac:dyDescent="0.2">
      <c r="A86" s="3">
        <v>43655</v>
      </c>
      <c r="B86" s="2" t="s">
        <v>19</v>
      </c>
      <c r="C86" s="3">
        <v>43654</v>
      </c>
      <c r="D86" s="2">
        <v>2175.4</v>
      </c>
      <c r="E86" s="2">
        <v>2067</v>
      </c>
      <c r="F86" s="2">
        <v>2060</v>
      </c>
      <c r="G86" s="2" t="s">
        <v>23</v>
      </c>
      <c r="H86" s="2" t="s">
        <v>24</v>
      </c>
      <c r="I86" s="3">
        <v>43671</v>
      </c>
      <c r="J86" s="2">
        <v>20</v>
      </c>
      <c r="K86" s="2">
        <v>25.45</v>
      </c>
      <c r="L86" s="2">
        <v>12.2</v>
      </c>
      <c r="M86" s="2">
        <v>14.55</v>
      </c>
      <c r="N86" s="2">
        <v>1240</v>
      </c>
      <c r="O86" s="2">
        <v>159250</v>
      </c>
      <c r="P86" s="2">
        <f t="shared" ref="P86" si="164">IFERROR(J86-J87,0)</f>
        <v>-20</v>
      </c>
      <c r="Q86" s="2">
        <f t="shared" ref="Q86" si="165">IF(P86=0, 0, IFERROR(M86 - M87, 0))</f>
        <v>-3.6999999999999993</v>
      </c>
      <c r="R86" s="2">
        <f t="shared" ref="R86" si="166">IF(P86=0, 0, IFERROR(J86 - M87, 0))</f>
        <v>1.75</v>
      </c>
      <c r="S86" s="2">
        <f t="shared" ref="S86" si="167">IF(P86=0, 0, IFERROR(M86 - J87, 0))</f>
        <v>-25.45</v>
      </c>
    </row>
    <row r="87" spans="1:19" x14ac:dyDescent="0.2">
      <c r="A87" s="3">
        <v>43655</v>
      </c>
      <c r="B87" s="2" t="s">
        <v>22</v>
      </c>
      <c r="C87" s="3">
        <v>43656</v>
      </c>
      <c r="D87" s="2">
        <v>2108.1999999999998</v>
      </c>
      <c r="E87" s="2">
        <v>2067</v>
      </c>
      <c r="F87" s="2">
        <v>2060</v>
      </c>
      <c r="G87" s="2" t="s">
        <v>23</v>
      </c>
      <c r="H87" s="2" t="s">
        <v>24</v>
      </c>
      <c r="I87" s="3">
        <v>43671</v>
      </c>
      <c r="J87" s="2">
        <v>40</v>
      </c>
      <c r="K87" s="2">
        <v>40</v>
      </c>
      <c r="L87" s="2">
        <v>15.55</v>
      </c>
      <c r="M87" s="2">
        <v>18.25</v>
      </c>
      <c r="N87" s="2">
        <v>7359</v>
      </c>
      <c r="O87" s="2">
        <v>263750</v>
      </c>
    </row>
    <row r="88" spans="1:19" x14ac:dyDescent="0.2">
      <c r="A88" s="3">
        <v>43567</v>
      </c>
      <c r="B88" s="2" t="s">
        <v>19</v>
      </c>
      <c r="C88" s="3">
        <v>43566</v>
      </c>
      <c r="D88" s="2">
        <v>2019.5</v>
      </c>
      <c r="E88" s="2">
        <v>2120</v>
      </c>
      <c r="F88" s="2">
        <v>2120</v>
      </c>
      <c r="G88" s="2" t="s">
        <v>20</v>
      </c>
      <c r="H88" s="2" t="s">
        <v>21</v>
      </c>
      <c r="I88" s="3">
        <v>43580</v>
      </c>
      <c r="J88" s="2">
        <v>33</v>
      </c>
      <c r="K88" s="2">
        <v>35.450000000000003</v>
      </c>
      <c r="L88" s="2">
        <v>20.399999999999999</v>
      </c>
      <c r="M88" s="2">
        <v>21.65</v>
      </c>
      <c r="N88" s="2">
        <v>1479</v>
      </c>
      <c r="O88" s="2">
        <v>104750</v>
      </c>
      <c r="P88" s="2">
        <f t="shared" ref="P88" si="168">IFERROR(J88-J89,0)</f>
        <v>8.6999999999999993</v>
      </c>
      <c r="Q88" s="2">
        <f t="shared" ref="Q88" si="169">IF(P88=0, 0, IFERROR(M88 - M89, 0))</f>
        <v>-9.3000000000000007</v>
      </c>
      <c r="R88" s="2">
        <f t="shared" ref="R88" si="170">IF(P88=0, 0, IFERROR(J88 - M89, 0))</f>
        <v>2.0500000000000007</v>
      </c>
      <c r="S88" s="2">
        <f t="shared" ref="S88" si="171">IF(P88=0, 0, IFERROR(M88 - J89, 0))</f>
        <v>-2.6500000000000021</v>
      </c>
    </row>
    <row r="89" spans="1:19" x14ac:dyDescent="0.2">
      <c r="A89" s="3">
        <v>43567</v>
      </c>
      <c r="B89" s="2" t="s">
        <v>22</v>
      </c>
      <c r="C89" s="3">
        <v>43570</v>
      </c>
      <c r="D89" s="2">
        <v>2113.3000000000002</v>
      </c>
      <c r="E89" s="2">
        <v>2120</v>
      </c>
      <c r="F89" s="2">
        <v>2120</v>
      </c>
      <c r="G89" s="2" t="s">
        <v>20</v>
      </c>
      <c r="H89" s="2" t="s">
        <v>21</v>
      </c>
      <c r="I89" s="3">
        <v>43580</v>
      </c>
      <c r="J89" s="2">
        <v>24.3</v>
      </c>
      <c r="K89" s="2">
        <v>32.5</v>
      </c>
      <c r="L89" s="2">
        <v>12.7</v>
      </c>
      <c r="M89" s="2">
        <v>30.95</v>
      </c>
      <c r="N89" s="2">
        <v>9721</v>
      </c>
      <c r="O89" s="2">
        <v>254250</v>
      </c>
    </row>
    <row r="90" spans="1:19" x14ac:dyDescent="0.2">
      <c r="A90" s="3">
        <v>43567</v>
      </c>
      <c r="B90" s="2" t="s">
        <v>19</v>
      </c>
      <c r="C90" s="3">
        <v>43566</v>
      </c>
      <c r="D90" s="2">
        <v>2019.5</v>
      </c>
      <c r="E90" s="2">
        <v>1919</v>
      </c>
      <c r="F90" s="2">
        <v>1920</v>
      </c>
      <c r="G90" s="2" t="s">
        <v>23</v>
      </c>
      <c r="H90" s="2" t="s">
        <v>24</v>
      </c>
      <c r="I90" s="3">
        <v>43580</v>
      </c>
      <c r="J90" s="2">
        <v>6.6</v>
      </c>
      <c r="K90" s="2">
        <v>14.55</v>
      </c>
      <c r="L90" s="2">
        <v>6.6</v>
      </c>
      <c r="M90" s="2">
        <v>13.55</v>
      </c>
      <c r="N90" s="2">
        <v>6</v>
      </c>
      <c r="O90" s="2">
        <v>1250</v>
      </c>
      <c r="P90" s="2">
        <f t="shared" ref="P90" si="172">IFERROR(J90-J91,0)</f>
        <v>1.0999999999999996</v>
      </c>
      <c r="Q90" s="2">
        <f t="shared" ref="Q90" si="173">IF(P90=0, 0, IFERROR(M90 - M91, 0))</f>
        <v>11.850000000000001</v>
      </c>
      <c r="R90" s="2">
        <f t="shared" ref="R90" si="174">IF(P90=0, 0, IFERROR(J90 - M91, 0))</f>
        <v>4.8999999999999995</v>
      </c>
      <c r="S90" s="2">
        <f t="shared" ref="S90" si="175">IF(P90=0, 0, IFERROR(M90 - J91, 0))</f>
        <v>8.0500000000000007</v>
      </c>
    </row>
    <row r="91" spans="1:19" x14ac:dyDescent="0.2">
      <c r="A91" s="3">
        <v>43567</v>
      </c>
      <c r="B91" s="2" t="s">
        <v>22</v>
      </c>
      <c r="C91" s="3">
        <v>43570</v>
      </c>
      <c r="D91" s="2">
        <v>2113.3000000000002</v>
      </c>
      <c r="E91" s="2">
        <v>1919</v>
      </c>
      <c r="F91" s="2">
        <v>1920</v>
      </c>
      <c r="G91" s="2" t="s">
        <v>23</v>
      </c>
      <c r="H91" s="2" t="s">
        <v>24</v>
      </c>
      <c r="I91" s="3">
        <v>43580</v>
      </c>
      <c r="J91" s="2">
        <v>5.5</v>
      </c>
      <c r="K91" s="2">
        <v>9.8000000000000007</v>
      </c>
      <c r="L91" s="2">
        <v>1.3</v>
      </c>
      <c r="M91" s="2">
        <v>1.7</v>
      </c>
      <c r="N91" s="2">
        <v>264</v>
      </c>
      <c r="O91" s="2">
        <v>14250</v>
      </c>
    </row>
    <row r="92" spans="1:19" x14ac:dyDescent="0.2">
      <c r="A92" s="3">
        <v>43475</v>
      </c>
      <c r="B92" s="2" t="s">
        <v>19</v>
      </c>
      <c r="C92" s="3">
        <v>43474</v>
      </c>
      <c r="D92" s="2">
        <v>1886.95</v>
      </c>
      <c r="E92" s="2">
        <v>1981</v>
      </c>
      <c r="F92" s="2">
        <v>2000</v>
      </c>
      <c r="G92" s="2" t="s">
        <v>20</v>
      </c>
      <c r="H92" s="2" t="s">
        <v>21</v>
      </c>
      <c r="I92" s="3">
        <v>43496</v>
      </c>
      <c r="J92" s="2">
        <v>25.1</v>
      </c>
      <c r="K92" s="2">
        <v>27.95</v>
      </c>
      <c r="L92" s="2">
        <v>16.5</v>
      </c>
      <c r="M92" s="2">
        <v>20.25</v>
      </c>
      <c r="N92" s="2">
        <v>4561</v>
      </c>
      <c r="O92" s="2">
        <v>880750</v>
      </c>
      <c r="P92" s="2">
        <f t="shared" ref="P92" si="176">IFERROR(J92-J93,0)</f>
        <v>13.3</v>
      </c>
      <c r="Q92" s="2">
        <f t="shared" ref="Q92" si="177">IF(P92=0, 0, IFERROR(M92 - M93, 0))</f>
        <v>14.3</v>
      </c>
      <c r="R92" s="2">
        <f t="shared" ref="R92" si="178">IF(P92=0, 0, IFERROR(J92 - M93, 0))</f>
        <v>19.150000000000002</v>
      </c>
      <c r="S92" s="2">
        <f t="shared" ref="S92" si="179">IF(P92=0, 0, IFERROR(M92 - J93, 0))</f>
        <v>8.4499999999999993</v>
      </c>
    </row>
    <row r="93" spans="1:19" x14ac:dyDescent="0.2">
      <c r="A93" s="3">
        <v>43475</v>
      </c>
      <c r="B93" s="2" t="s">
        <v>22</v>
      </c>
      <c r="C93" s="3">
        <v>43476</v>
      </c>
      <c r="D93" s="2">
        <v>1842.55</v>
      </c>
      <c r="E93" s="2">
        <v>1981</v>
      </c>
      <c r="F93" s="2">
        <v>2000</v>
      </c>
      <c r="G93" s="2" t="s">
        <v>20</v>
      </c>
      <c r="H93" s="2" t="s">
        <v>21</v>
      </c>
      <c r="I93" s="3">
        <v>43496</v>
      </c>
      <c r="J93" s="2">
        <v>11.8</v>
      </c>
      <c r="K93" s="2">
        <v>11.8</v>
      </c>
      <c r="L93" s="2">
        <v>5.5</v>
      </c>
      <c r="M93" s="2">
        <v>5.95</v>
      </c>
      <c r="N93" s="2">
        <v>15759</v>
      </c>
      <c r="O93" s="2">
        <v>1809500</v>
      </c>
    </row>
    <row r="94" spans="1:19" x14ac:dyDescent="0.2">
      <c r="A94" s="3">
        <v>43475</v>
      </c>
      <c r="B94" s="2" t="s">
        <v>19</v>
      </c>
      <c r="C94" s="3">
        <v>43474</v>
      </c>
      <c r="D94" s="2">
        <v>1886.95</v>
      </c>
      <c r="E94" s="2">
        <v>1793</v>
      </c>
      <c r="F94" s="2">
        <v>1800</v>
      </c>
      <c r="G94" s="2" t="s">
        <v>23</v>
      </c>
      <c r="H94" s="2" t="s">
        <v>24</v>
      </c>
      <c r="I94" s="3">
        <v>43496</v>
      </c>
      <c r="J94" s="2">
        <v>21</v>
      </c>
      <c r="K94" s="2">
        <v>28.25</v>
      </c>
      <c r="L94" s="2">
        <v>16.350000000000001</v>
      </c>
      <c r="M94" s="2">
        <v>22.2</v>
      </c>
      <c r="N94" s="2">
        <v>2237</v>
      </c>
      <c r="O94" s="2">
        <v>625250</v>
      </c>
      <c r="P94" s="2">
        <f t="shared" ref="P94" si="180">IFERROR(J94-J95,0)</f>
        <v>5.65</v>
      </c>
      <c r="Q94" s="2">
        <f t="shared" ref="Q94" si="181">IF(P94=0, 0, IFERROR(M94 - M95, 0))</f>
        <v>0.94999999999999929</v>
      </c>
      <c r="R94" s="2">
        <f t="shared" ref="R94" si="182">IF(P94=0, 0, IFERROR(J94 - M95, 0))</f>
        <v>-0.25</v>
      </c>
      <c r="S94" s="2">
        <f t="shared" ref="S94" si="183">IF(P94=0, 0, IFERROR(M94 - J95, 0))</f>
        <v>6.85</v>
      </c>
    </row>
    <row r="95" spans="1:19" x14ac:dyDescent="0.2">
      <c r="A95" s="3">
        <v>43475</v>
      </c>
      <c r="B95" s="2" t="s">
        <v>22</v>
      </c>
      <c r="C95" s="3">
        <v>43476</v>
      </c>
      <c r="D95" s="2">
        <v>1842.55</v>
      </c>
      <c r="E95" s="2">
        <v>1793</v>
      </c>
      <c r="F95" s="2">
        <v>1800</v>
      </c>
      <c r="G95" s="2" t="s">
        <v>23</v>
      </c>
      <c r="H95" s="2" t="s">
        <v>24</v>
      </c>
      <c r="I95" s="3">
        <v>43496</v>
      </c>
      <c r="J95" s="2">
        <v>15.35</v>
      </c>
      <c r="K95" s="2">
        <v>27.45</v>
      </c>
      <c r="L95" s="2">
        <v>14.9</v>
      </c>
      <c r="M95" s="2">
        <v>21.25</v>
      </c>
      <c r="N95" s="2">
        <v>13650</v>
      </c>
      <c r="O95" s="2">
        <v>1159500</v>
      </c>
    </row>
    <row r="96" spans="1:19" x14ac:dyDescent="0.2">
      <c r="A96" s="3">
        <v>43384</v>
      </c>
      <c r="B96" s="2" t="s">
        <v>19</v>
      </c>
      <c r="C96" s="3">
        <v>43383</v>
      </c>
      <c r="D96" s="2">
        <v>2043.6</v>
      </c>
      <c r="E96" s="2">
        <v>2146</v>
      </c>
      <c r="F96" s="2">
        <v>2150</v>
      </c>
      <c r="G96" s="2" t="s">
        <v>20</v>
      </c>
      <c r="H96" s="2" t="s">
        <v>21</v>
      </c>
      <c r="I96" s="3">
        <v>43398</v>
      </c>
      <c r="J96" s="2">
        <v>55</v>
      </c>
      <c r="K96" s="2">
        <v>59.9</v>
      </c>
      <c r="L96" s="2">
        <v>39</v>
      </c>
      <c r="M96" s="2">
        <v>43.15</v>
      </c>
      <c r="N96" s="2">
        <v>985</v>
      </c>
      <c r="O96" s="2">
        <v>287500</v>
      </c>
      <c r="P96" s="2">
        <f t="shared" ref="P96" si="184">IFERROR(J96-J97,0)</f>
        <v>40</v>
      </c>
      <c r="Q96" s="2">
        <f t="shared" ref="Q96" si="185">IF(P96=0, 0, IFERROR(M96 - M97, 0))</f>
        <v>34.15</v>
      </c>
      <c r="R96" s="2">
        <f t="shared" ref="R96" si="186">IF(P96=0, 0, IFERROR(J96 - M97, 0))</f>
        <v>46</v>
      </c>
      <c r="S96" s="2">
        <f t="shared" ref="S96" si="187">IF(P96=0, 0, IFERROR(M96 - J97, 0))</f>
        <v>28.15</v>
      </c>
    </row>
    <row r="97" spans="1:19" x14ac:dyDescent="0.2">
      <c r="A97" s="3">
        <v>43384</v>
      </c>
      <c r="B97" s="2" t="s">
        <v>22</v>
      </c>
      <c r="C97" s="3">
        <v>43385</v>
      </c>
      <c r="D97" s="2">
        <v>1918.3</v>
      </c>
      <c r="E97" s="2">
        <v>2146</v>
      </c>
      <c r="F97" s="2">
        <v>2150</v>
      </c>
      <c r="G97" s="2" t="s">
        <v>20</v>
      </c>
      <c r="H97" s="2" t="s">
        <v>21</v>
      </c>
      <c r="I97" s="3">
        <v>43398</v>
      </c>
      <c r="J97" s="2">
        <v>15</v>
      </c>
      <c r="K97" s="2">
        <v>24.25</v>
      </c>
      <c r="L97" s="2">
        <v>8.6</v>
      </c>
      <c r="M97" s="2">
        <v>9</v>
      </c>
      <c r="N97" s="2">
        <v>3017</v>
      </c>
      <c r="O97" s="2">
        <v>512500</v>
      </c>
    </row>
    <row r="98" spans="1:19" x14ac:dyDescent="0.2">
      <c r="A98" s="3">
        <v>43384</v>
      </c>
      <c r="B98" s="2" t="s">
        <v>19</v>
      </c>
      <c r="C98" s="3">
        <v>43383</v>
      </c>
      <c r="D98" s="2">
        <v>2043.6</v>
      </c>
      <c r="E98" s="2">
        <v>1941</v>
      </c>
      <c r="F98" s="2">
        <v>1940</v>
      </c>
      <c r="G98" s="2" t="s">
        <v>23</v>
      </c>
      <c r="H98" s="2" t="s">
        <v>24</v>
      </c>
      <c r="I98" s="3">
        <v>43398</v>
      </c>
      <c r="J98" s="2">
        <v>26</v>
      </c>
      <c r="K98" s="2">
        <v>43.95</v>
      </c>
      <c r="L98" s="2">
        <v>26</v>
      </c>
      <c r="M98" s="2">
        <v>43.95</v>
      </c>
      <c r="N98" s="2">
        <v>5</v>
      </c>
      <c r="O98" s="2">
        <v>2000</v>
      </c>
      <c r="P98" s="2">
        <f t="shared" ref="P98" si="188">IFERROR(J98-J99,0)</f>
        <v>-13.299999999999997</v>
      </c>
      <c r="Q98" s="2">
        <f t="shared" ref="Q98" si="189">IF(P98=0, 0, IFERROR(M98 - M99, 0))</f>
        <v>-22.700000000000003</v>
      </c>
      <c r="R98" s="2">
        <f t="shared" ref="R98" si="190">IF(P98=0, 0, IFERROR(J98 - M99, 0))</f>
        <v>-40.650000000000006</v>
      </c>
      <c r="S98" s="2">
        <f t="shared" ref="S98" si="191">IF(P98=0, 0, IFERROR(M98 - J99, 0))</f>
        <v>4.6500000000000057</v>
      </c>
    </row>
    <row r="99" spans="1:19" x14ac:dyDescent="0.2">
      <c r="A99" s="3">
        <v>43384</v>
      </c>
      <c r="B99" s="2" t="s">
        <v>22</v>
      </c>
      <c r="C99" s="3">
        <v>43385</v>
      </c>
      <c r="D99" s="2">
        <v>1918.3</v>
      </c>
      <c r="E99" s="2">
        <v>1941</v>
      </c>
      <c r="F99" s="2">
        <v>1940</v>
      </c>
      <c r="G99" s="2" t="s">
        <v>23</v>
      </c>
      <c r="H99" s="2" t="s">
        <v>24</v>
      </c>
      <c r="I99" s="3">
        <v>43398</v>
      </c>
      <c r="J99" s="2">
        <v>39.299999999999997</v>
      </c>
      <c r="K99" s="2">
        <v>84.9</v>
      </c>
      <c r="L99" s="2">
        <v>39.299999999999997</v>
      </c>
      <c r="M99" s="2">
        <v>66.650000000000006</v>
      </c>
      <c r="N99" s="2">
        <v>480</v>
      </c>
      <c r="O99" s="2">
        <v>27500</v>
      </c>
    </row>
    <row r="100" spans="1:19" x14ac:dyDescent="0.2">
      <c r="A100" s="3">
        <v>43291</v>
      </c>
      <c r="B100" s="2" t="s">
        <v>19</v>
      </c>
      <c r="C100" s="3">
        <v>43290</v>
      </c>
      <c r="D100" s="2">
        <v>1883</v>
      </c>
      <c r="E100" s="2">
        <v>1977</v>
      </c>
      <c r="F100" s="2">
        <v>2000</v>
      </c>
      <c r="G100" s="2" t="s">
        <v>20</v>
      </c>
      <c r="H100" s="2" t="s">
        <v>21</v>
      </c>
      <c r="I100" s="3">
        <v>43307</v>
      </c>
      <c r="J100" s="2">
        <v>22.9</v>
      </c>
      <c r="K100" s="2">
        <v>22.9</v>
      </c>
      <c r="L100" s="2">
        <v>13.2</v>
      </c>
      <c r="M100" s="2">
        <v>14.05</v>
      </c>
      <c r="N100" s="2">
        <v>4150</v>
      </c>
      <c r="O100" s="2">
        <v>1312500</v>
      </c>
      <c r="P100" s="2">
        <f t="shared" ref="P100" si="192">IFERROR(J100-J101,0)</f>
        <v>10.299999999999999</v>
      </c>
      <c r="Q100" s="2">
        <f t="shared" ref="Q100" si="193">IF(P100=0, 0, IFERROR(M100 - M101, 0))</f>
        <v>-14.05</v>
      </c>
      <c r="R100" s="2">
        <f t="shared" ref="R100" si="194">IF(P100=0, 0, IFERROR(J100 - M101, 0))</f>
        <v>-5.2000000000000028</v>
      </c>
      <c r="S100" s="2">
        <f t="shared" ref="S100" si="195">IF(P100=0, 0, IFERROR(M100 - J101, 0))</f>
        <v>1.4500000000000011</v>
      </c>
    </row>
    <row r="101" spans="1:19" x14ac:dyDescent="0.2">
      <c r="A101" s="3">
        <v>43291</v>
      </c>
      <c r="B101" s="2" t="s">
        <v>22</v>
      </c>
      <c r="C101" s="3">
        <v>43292</v>
      </c>
      <c r="D101" s="2">
        <v>1979.9</v>
      </c>
      <c r="E101" s="2">
        <v>1977</v>
      </c>
      <c r="F101" s="2">
        <v>2000</v>
      </c>
      <c r="G101" s="2" t="s">
        <v>20</v>
      </c>
      <c r="H101" s="2" t="s">
        <v>21</v>
      </c>
      <c r="I101" s="3">
        <v>43307</v>
      </c>
      <c r="J101" s="2">
        <v>12.6</v>
      </c>
      <c r="K101" s="2">
        <v>35.950000000000003</v>
      </c>
      <c r="L101" s="2">
        <v>9.5500000000000007</v>
      </c>
      <c r="M101" s="2">
        <v>28.1</v>
      </c>
      <c r="N101" s="2">
        <v>45424</v>
      </c>
      <c r="O101" s="2">
        <v>1552000</v>
      </c>
    </row>
    <row r="102" spans="1:19" x14ac:dyDescent="0.2">
      <c r="A102" s="3">
        <v>43291</v>
      </c>
      <c r="B102" s="2" t="s">
        <v>19</v>
      </c>
      <c r="C102" s="3">
        <v>43290</v>
      </c>
      <c r="D102" s="2">
        <v>1883</v>
      </c>
      <c r="E102" s="2">
        <v>1789</v>
      </c>
      <c r="F102" s="2">
        <v>1800</v>
      </c>
      <c r="G102" s="2" t="s">
        <v>23</v>
      </c>
      <c r="H102" s="2" t="s">
        <v>24</v>
      </c>
      <c r="I102" s="3">
        <v>43307</v>
      </c>
      <c r="J102" s="2">
        <v>8</v>
      </c>
      <c r="K102" s="2">
        <v>13.9</v>
      </c>
      <c r="L102" s="2">
        <v>8</v>
      </c>
      <c r="M102" s="2">
        <v>11.55</v>
      </c>
      <c r="N102" s="2">
        <v>2062</v>
      </c>
      <c r="O102" s="2">
        <v>741500</v>
      </c>
      <c r="P102" s="2">
        <f t="shared" ref="P102" si="196">IFERROR(J102-J103,0)</f>
        <v>-0.80000000000000071</v>
      </c>
      <c r="Q102" s="2">
        <f t="shared" ref="Q102" si="197">IF(P102=0, 0, IFERROR(M102 - M103, 0))</f>
        <v>8.4500000000000011</v>
      </c>
      <c r="R102" s="2">
        <f t="shared" ref="R102" si="198">IF(P102=0, 0, IFERROR(J102 - M103, 0))</f>
        <v>4.9000000000000004</v>
      </c>
      <c r="S102" s="2">
        <f t="shared" ref="S102" si="199">IF(P102=0, 0, IFERROR(M102 - J103, 0))</f>
        <v>2.75</v>
      </c>
    </row>
    <row r="103" spans="1:19" x14ac:dyDescent="0.2">
      <c r="A103" s="3">
        <v>43291</v>
      </c>
      <c r="B103" s="2" t="s">
        <v>22</v>
      </c>
      <c r="C103" s="3">
        <v>43292</v>
      </c>
      <c r="D103" s="2">
        <v>1979.9</v>
      </c>
      <c r="E103" s="2">
        <v>1789</v>
      </c>
      <c r="F103" s="2">
        <v>1800</v>
      </c>
      <c r="G103" s="2" t="s">
        <v>23</v>
      </c>
      <c r="H103" s="2" t="s">
        <v>24</v>
      </c>
      <c r="I103" s="3">
        <v>43307</v>
      </c>
      <c r="J103" s="2">
        <v>8.8000000000000007</v>
      </c>
      <c r="K103" s="2">
        <v>8.8000000000000007</v>
      </c>
      <c r="L103" s="2">
        <v>2.8</v>
      </c>
      <c r="M103" s="2">
        <v>3.1</v>
      </c>
      <c r="N103" s="2">
        <v>9460</v>
      </c>
      <c r="O103" s="2">
        <v>1105500</v>
      </c>
    </row>
    <row r="104" spans="1:19" x14ac:dyDescent="0.2">
      <c r="A104" s="3">
        <v>43209</v>
      </c>
      <c r="B104" s="2" t="s">
        <v>19</v>
      </c>
      <c r="C104" s="3">
        <v>43208</v>
      </c>
      <c r="D104" s="2">
        <v>3159.1</v>
      </c>
      <c r="E104" s="2">
        <v>3317</v>
      </c>
      <c r="F104" s="2">
        <v>3350</v>
      </c>
      <c r="G104" s="2" t="s">
        <v>20</v>
      </c>
      <c r="H104" s="2" t="s">
        <v>21</v>
      </c>
      <c r="I104" s="3">
        <v>43251</v>
      </c>
      <c r="K104" s="2" t="s">
        <v>25</v>
      </c>
      <c r="L104" s="2" t="s">
        <v>25</v>
      </c>
      <c r="M104" s="2">
        <v>112.1</v>
      </c>
      <c r="N104" s="2" t="s">
        <v>25</v>
      </c>
      <c r="O104" s="2" t="s">
        <v>25</v>
      </c>
      <c r="P104" s="2">
        <f t="shared" ref="P104" si="200">IFERROR(J104-J105,0)</f>
        <v>-75</v>
      </c>
      <c r="Q104" s="2">
        <f t="shared" ref="Q104" si="201">IF(P104=0, 0, IFERROR(M104 - M105, 0))</f>
        <v>-14.5</v>
      </c>
      <c r="R104" s="2">
        <f t="shared" ref="R104" si="202">IF(P104=0, 0, IFERROR(J104 - M105, 0))</f>
        <v>-126.6</v>
      </c>
      <c r="S104" s="2">
        <f t="shared" ref="S104" si="203">IF(P104=0, 0, IFERROR(M104 - J105, 0))</f>
        <v>37.099999999999994</v>
      </c>
    </row>
    <row r="105" spans="1:19" x14ac:dyDescent="0.2">
      <c r="A105" s="3">
        <v>43209</v>
      </c>
      <c r="B105" s="2" t="s">
        <v>22</v>
      </c>
      <c r="C105" s="3">
        <v>43210</v>
      </c>
      <c r="D105" s="2">
        <v>3402.45</v>
      </c>
      <c r="E105" s="2">
        <v>3317</v>
      </c>
      <c r="F105" s="2">
        <v>3350</v>
      </c>
      <c r="G105" s="2" t="s">
        <v>20</v>
      </c>
      <c r="H105" s="2" t="s">
        <v>21</v>
      </c>
      <c r="I105" s="3">
        <v>43251</v>
      </c>
      <c r="J105" s="2">
        <v>75</v>
      </c>
      <c r="K105" s="2">
        <v>130.6</v>
      </c>
      <c r="L105" s="2">
        <v>65.25</v>
      </c>
      <c r="M105" s="2">
        <v>126.6</v>
      </c>
      <c r="N105" s="2">
        <v>231</v>
      </c>
      <c r="O105" s="2">
        <v>40750</v>
      </c>
    </row>
    <row r="106" spans="1:19" x14ac:dyDescent="0.2">
      <c r="A106" s="3">
        <v>43209</v>
      </c>
      <c r="B106" s="2" t="s">
        <v>19</v>
      </c>
      <c r="C106" s="3">
        <v>43208</v>
      </c>
      <c r="D106" s="2">
        <v>3159.1</v>
      </c>
      <c r="E106" s="2">
        <v>3001</v>
      </c>
      <c r="F106" s="2">
        <v>3000</v>
      </c>
      <c r="G106" s="2" t="s">
        <v>23</v>
      </c>
      <c r="H106" s="2" t="s">
        <v>24</v>
      </c>
      <c r="I106" s="3">
        <v>43251</v>
      </c>
      <c r="J106" s="2">
        <v>36.9</v>
      </c>
      <c r="K106" s="2">
        <v>37</v>
      </c>
      <c r="L106" s="2">
        <v>33</v>
      </c>
      <c r="M106" s="2">
        <v>35.75</v>
      </c>
      <c r="N106" s="2">
        <v>16</v>
      </c>
      <c r="O106" s="2">
        <v>13250</v>
      </c>
      <c r="P106" s="2">
        <f t="shared" ref="P106" si="204">IFERROR(J106-J107,0)</f>
        <v>15.899999999999999</v>
      </c>
      <c r="Q106" s="2">
        <f t="shared" ref="Q106" si="205">IF(P106=0, 0, IFERROR(M106 - M107, 0))</f>
        <v>23.7</v>
      </c>
      <c r="R106" s="2">
        <f t="shared" ref="R106" si="206">IF(P106=0, 0, IFERROR(J106 - M107, 0))</f>
        <v>24.849999999999998</v>
      </c>
      <c r="S106" s="2">
        <f t="shared" ref="S106" si="207">IF(P106=0, 0, IFERROR(M106 - J107, 0))</f>
        <v>14.75</v>
      </c>
    </row>
    <row r="107" spans="1:19" x14ac:dyDescent="0.2">
      <c r="A107" s="3">
        <v>43209</v>
      </c>
      <c r="B107" s="2" t="s">
        <v>22</v>
      </c>
      <c r="C107" s="3">
        <v>43210</v>
      </c>
      <c r="D107" s="2">
        <v>3402.45</v>
      </c>
      <c r="E107" s="2">
        <v>3001</v>
      </c>
      <c r="F107" s="2">
        <v>3000</v>
      </c>
      <c r="G107" s="2" t="s">
        <v>23</v>
      </c>
      <c r="H107" s="2" t="s">
        <v>24</v>
      </c>
      <c r="I107" s="3">
        <v>43251</v>
      </c>
      <c r="J107" s="2">
        <v>21</v>
      </c>
      <c r="K107" s="2">
        <v>21</v>
      </c>
      <c r="L107" s="2">
        <v>11.5</v>
      </c>
      <c r="M107" s="2">
        <v>12.05</v>
      </c>
      <c r="N107" s="2">
        <v>264</v>
      </c>
      <c r="O107" s="2">
        <v>68250</v>
      </c>
    </row>
    <row r="108" spans="1:19" x14ac:dyDescent="0.2">
      <c r="A108" s="3">
        <v>43111</v>
      </c>
      <c r="B108" s="2" t="s">
        <v>19</v>
      </c>
      <c r="C108" s="3">
        <v>43110</v>
      </c>
      <c r="D108" s="2">
        <v>2806.6</v>
      </c>
      <c r="E108" s="2">
        <v>2947</v>
      </c>
      <c r="F108" s="2">
        <v>2950</v>
      </c>
      <c r="G108" s="2" t="s">
        <v>20</v>
      </c>
      <c r="H108" s="2" t="s">
        <v>21</v>
      </c>
      <c r="I108" s="3">
        <v>43125</v>
      </c>
      <c r="J108" s="2">
        <v>7.6</v>
      </c>
      <c r="K108" s="2">
        <v>19.2</v>
      </c>
      <c r="L108" s="2">
        <v>6.5</v>
      </c>
      <c r="M108" s="2">
        <v>17.899999999999999</v>
      </c>
      <c r="N108" s="2">
        <v>1028</v>
      </c>
      <c r="O108" s="2">
        <v>63750</v>
      </c>
      <c r="P108" s="2">
        <f t="shared" ref="P108" si="208">IFERROR(J108-J109,0)</f>
        <v>1.0499999999999998</v>
      </c>
      <c r="Q108" s="2">
        <f t="shared" ref="Q108" si="209">IF(P108=0, 0, IFERROR(M108 - M109, 0))</f>
        <v>12.499999999999998</v>
      </c>
      <c r="R108" s="2">
        <f t="shared" ref="R108" si="210">IF(P108=0, 0, IFERROR(J108 - M109, 0))</f>
        <v>2.1999999999999993</v>
      </c>
      <c r="S108" s="2">
        <f t="shared" ref="S108" si="211">IF(P108=0, 0, IFERROR(M108 - J109, 0))</f>
        <v>11.349999999999998</v>
      </c>
    </row>
    <row r="109" spans="1:19" x14ac:dyDescent="0.2">
      <c r="A109" s="3">
        <v>43111</v>
      </c>
      <c r="B109" s="2" t="s">
        <v>22</v>
      </c>
      <c r="C109" s="3">
        <v>43112</v>
      </c>
      <c r="D109" s="2">
        <v>2776.35</v>
      </c>
      <c r="E109" s="2">
        <v>2947</v>
      </c>
      <c r="F109" s="2">
        <v>2950</v>
      </c>
      <c r="G109" s="2" t="s">
        <v>20</v>
      </c>
      <c r="H109" s="2" t="s">
        <v>21</v>
      </c>
      <c r="I109" s="3">
        <v>43125</v>
      </c>
      <c r="J109" s="2">
        <v>6.55</v>
      </c>
      <c r="K109" s="2">
        <v>8.1</v>
      </c>
      <c r="L109" s="2">
        <v>4.2</v>
      </c>
      <c r="M109" s="2">
        <v>5.4</v>
      </c>
      <c r="N109" s="2">
        <v>3024</v>
      </c>
      <c r="O109" s="2">
        <v>268500</v>
      </c>
    </row>
    <row r="110" spans="1:19" x14ac:dyDescent="0.2">
      <c r="A110" s="3">
        <v>43111</v>
      </c>
      <c r="B110" s="2" t="s">
        <v>19</v>
      </c>
      <c r="C110" s="3">
        <v>43110</v>
      </c>
      <c r="D110" s="2">
        <v>2806.6</v>
      </c>
      <c r="E110" s="2">
        <v>2666</v>
      </c>
      <c r="F110" s="2">
        <v>2650</v>
      </c>
      <c r="G110" s="2" t="s">
        <v>23</v>
      </c>
      <c r="H110" s="2" t="s">
        <v>24</v>
      </c>
      <c r="I110" s="3">
        <v>43125</v>
      </c>
      <c r="J110" s="2">
        <v>35.049999999999997</v>
      </c>
      <c r="K110" s="2">
        <v>40.25</v>
      </c>
      <c r="L110" s="2">
        <v>15.05</v>
      </c>
      <c r="M110" s="2">
        <v>16.7</v>
      </c>
      <c r="N110" s="2">
        <v>2069</v>
      </c>
      <c r="O110" s="2">
        <v>191250</v>
      </c>
      <c r="P110" s="2">
        <f t="shared" ref="P110" si="212">IFERROR(J110-J111,0)</f>
        <v>27.249999999999996</v>
      </c>
      <c r="Q110" s="2">
        <f t="shared" ref="Q110" si="213">IF(P110=0, 0, IFERROR(M110 - M111, 0))</f>
        <v>9.0499999999999989</v>
      </c>
      <c r="R110" s="2">
        <f t="shared" ref="R110" si="214">IF(P110=0, 0, IFERROR(J110 - M111, 0))</f>
        <v>27.4</v>
      </c>
      <c r="S110" s="2">
        <f t="shared" ref="S110" si="215">IF(P110=0, 0, IFERROR(M110 - J111, 0))</f>
        <v>8.8999999999999986</v>
      </c>
    </row>
    <row r="111" spans="1:19" x14ac:dyDescent="0.2">
      <c r="A111" s="3">
        <v>43111</v>
      </c>
      <c r="B111" s="2" t="s">
        <v>22</v>
      </c>
      <c r="C111" s="3">
        <v>43112</v>
      </c>
      <c r="D111" s="2">
        <v>2776.35</v>
      </c>
      <c r="E111" s="2">
        <v>2666</v>
      </c>
      <c r="F111" s="2">
        <v>2650</v>
      </c>
      <c r="G111" s="2" t="s">
        <v>23</v>
      </c>
      <c r="H111" s="2" t="s">
        <v>24</v>
      </c>
      <c r="I111" s="3">
        <v>43125</v>
      </c>
      <c r="J111" s="2">
        <v>7.8</v>
      </c>
      <c r="K111" s="2">
        <v>17</v>
      </c>
      <c r="L111" s="2">
        <v>6.65</v>
      </c>
      <c r="M111" s="2">
        <v>7.65</v>
      </c>
      <c r="N111" s="2">
        <v>3626</v>
      </c>
      <c r="O111" s="2">
        <v>267000</v>
      </c>
    </row>
    <row r="112" spans="1:19" x14ac:dyDescent="0.2">
      <c r="A112" s="3">
        <v>43020</v>
      </c>
      <c r="B112" s="2" t="s">
        <v>19</v>
      </c>
      <c r="C112" s="3">
        <v>43019</v>
      </c>
      <c r="D112" s="2">
        <v>2500.35</v>
      </c>
      <c r="E112" s="2">
        <v>2625</v>
      </c>
      <c r="F112" s="2">
        <v>2650</v>
      </c>
      <c r="G112" s="2" t="s">
        <v>20</v>
      </c>
      <c r="H112" s="2" t="s">
        <v>21</v>
      </c>
      <c r="I112" s="3">
        <v>43034</v>
      </c>
      <c r="J112" s="2">
        <v>7.35</v>
      </c>
      <c r="K112" s="2">
        <v>11.1</v>
      </c>
      <c r="L112" s="2">
        <v>7</v>
      </c>
      <c r="M112" s="2">
        <v>10.55</v>
      </c>
      <c r="N112" s="2">
        <v>583</v>
      </c>
      <c r="O112" s="2">
        <v>111500</v>
      </c>
      <c r="P112" s="2">
        <f t="shared" ref="P112" si="216">IFERROR(J112-J113,0)</f>
        <v>-3.75</v>
      </c>
      <c r="Q112" s="2">
        <f t="shared" ref="Q112" si="217">IF(P112=0, 0, IFERROR(M112 - M113, 0))</f>
        <v>1.4000000000000004</v>
      </c>
      <c r="R112" s="2">
        <f t="shared" ref="R112" si="218">IF(P112=0, 0, IFERROR(J112 - M113, 0))</f>
        <v>-1.8000000000000007</v>
      </c>
      <c r="S112" s="2">
        <f t="shared" ref="S112" si="219">IF(P112=0, 0, IFERROR(M112 - J113, 0))</f>
        <v>-0.54999999999999893</v>
      </c>
    </row>
    <row r="113" spans="1:19" x14ac:dyDescent="0.2">
      <c r="A113" s="3">
        <v>43020</v>
      </c>
      <c r="B113" s="2" t="s">
        <v>22</v>
      </c>
      <c r="C113" s="3">
        <v>43021</v>
      </c>
      <c r="D113" s="2">
        <v>2558.6</v>
      </c>
      <c r="E113" s="2">
        <v>2625</v>
      </c>
      <c r="F113" s="2">
        <v>2650</v>
      </c>
      <c r="G113" s="2" t="s">
        <v>20</v>
      </c>
      <c r="H113" s="2" t="s">
        <v>21</v>
      </c>
      <c r="I113" s="3">
        <v>43034</v>
      </c>
      <c r="J113" s="2">
        <v>11.1</v>
      </c>
      <c r="K113" s="2">
        <v>23.4</v>
      </c>
      <c r="L113" s="2">
        <v>6.55</v>
      </c>
      <c r="M113" s="2">
        <v>9.15</v>
      </c>
      <c r="N113" s="2">
        <v>5744</v>
      </c>
      <c r="O113" s="2">
        <v>297500</v>
      </c>
    </row>
    <row r="114" spans="1:19" x14ac:dyDescent="0.2">
      <c r="A114" s="3">
        <v>43020</v>
      </c>
      <c r="B114" s="2" t="s">
        <v>19</v>
      </c>
      <c r="C114" s="3">
        <v>43019</v>
      </c>
      <c r="D114" s="2">
        <v>2500.35</v>
      </c>
      <c r="E114" s="2">
        <v>2375</v>
      </c>
      <c r="F114" s="2">
        <v>2350</v>
      </c>
      <c r="G114" s="2" t="s">
        <v>23</v>
      </c>
      <c r="H114" s="2" t="s">
        <v>24</v>
      </c>
      <c r="I114" s="3">
        <v>43034</v>
      </c>
      <c r="J114" s="2">
        <v>15.1</v>
      </c>
      <c r="K114" s="2">
        <v>16.149999999999999</v>
      </c>
      <c r="L114" s="2">
        <v>7.7</v>
      </c>
      <c r="M114" s="2">
        <v>9.15</v>
      </c>
      <c r="N114" s="2">
        <v>596</v>
      </c>
      <c r="O114" s="2">
        <v>103000</v>
      </c>
      <c r="P114" s="2">
        <f t="shared" ref="P114" si="220">IFERROR(J114-J115,0)</f>
        <v>12.8</v>
      </c>
      <c r="Q114" s="2">
        <f t="shared" ref="Q114" si="221">IF(P114=0, 0, IFERROR(M114 - M115, 0))</f>
        <v>6.5</v>
      </c>
      <c r="R114" s="2">
        <f t="shared" ref="R114" si="222">IF(P114=0, 0, IFERROR(J114 - M115, 0))</f>
        <v>12.45</v>
      </c>
      <c r="S114" s="2">
        <f t="shared" ref="S114" si="223">IF(P114=0, 0, IFERROR(M114 - J115, 0))</f>
        <v>6.8500000000000005</v>
      </c>
    </row>
    <row r="115" spans="1:19" x14ac:dyDescent="0.2">
      <c r="A115" s="3">
        <v>43020</v>
      </c>
      <c r="B115" s="2" t="s">
        <v>22</v>
      </c>
      <c r="C115" s="3">
        <v>43021</v>
      </c>
      <c r="D115" s="2">
        <v>2558.6</v>
      </c>
      <c r="E115" s="2">
        <v>2375</v>
      </c>
      <c r="F115" s="2">
        <v>2350</v>
      </c>
      <c r="G115" s="2" t="s">
        <v>23</v>
      </c>
      <c r="H115" s="2" t="s">
        <v>24</v>
      </c>
      <c r="I115" s="3">
        <v>43034</v>
      </c>
      <c r="J115" s="2">
        <v>2.2999999999999998</v>
      </c>
      <c r="K115" s="2">
        <v>4.4000000000000004</v>
      </c>
      <c r="L115" s="2">
        <v>1.85</v>
      </c>
      <c r="M115" s="2">
        <v>2.65</v>
      </c>
      <c r="N115" s="2">
        <v>1872</v>
      </c>
      <c r="O115" s="2">
        <v>124250</v>
      </c>
    </row>
    <row r="116" spans="1:19" x14ac:dyDescent="0.2">
      <c r="A116" s="3">
        <v>42929</v>
      </c>
      <c r="B116" s="2" t="s">
        <v>19</v>
      </c>
      <c r="C116" s="3">
        <v>42928</v>
      </c>
      <c r="D116" s="2">
        <v>2439.4499999999998</v>
      </c>
      <c r="E116" s="2">
        <v>2561</v>
      </c>
      <c r="F116" s="2">
        <v>2600</v>
      </c>
      <c r="G116" s="2" t="s">
        <v>20</v>
      </c>
      <c r="H116" s="2" t="s">
        <v>21</v>
      </c>
      <c r="I116" s="3">
        <v>42943</v>
      </c>
      <c r="J116" s="2">
        <v>21.15</v>
      </c>
      <c r="K116" s="2">
        <v>21.15</v>
      </c>
      <c r="L116" s="2">
        <v>10.6</v>
      </c>
      <c r="M116" s="2">
        <v>11.2</v>
      </c>
      <c r="N116" s="2">
        <v>1294</v>
      </c>
      <c r="O116" s="2">
        <v>229000</v>
      </c>
      <c r="P116" s="2">
        <f t="shared" ref="P116" si="224">IFERROR(J116-J117,0)</f>
        <v>17.349999999999998</v>
      </c>
      <c r="Q116" s="2">
        <f t="shared" ref="Q116" si="225">IF(P116=0, 0, IFERROR(M116 - M117, 0))</f>
        <v>8.5</v>
      </c>
      <c r="R116" s="2">
        <f t="shared" ref="R116" si="226">IF(P116=0, 0, IFERROR(J116 - M117, 0))</f>
        <v>18.45</v>
      </c>
      <c r="S116" s="2">
        <f t="shared" ref="S116" si="227">IF(P116=0, 0, IFERROR(M116 - J117, 0))</f>
        <v>7.3999999999999995</v>
      </c>
    </row>
    <row r="117" spans="1:19" x14ac:dyDescent="0.2">
      <c r="A117" s="3">
        <v>42929</v>
      </c>
      <c r="B117" s="2" t="s">
        <v>22</v>
      </c>
      <c r="C117" s="3">
        <v>42930</v>
      </c>
      <c r="D117" s="2">
        <v>2397.4499999999998</v>
      </c>
      <c r="E117" s="2">
        <v>2561</v>
      </c>
      <c r="F117" s="2">
        <v>2600</v>
      </c>
      <c r="G117" s="2" t="s">
        <v>20</v>
      </c>
      <c r="H117" s="2" t="s">
        <v>21</v>
      </c>
      <c r="I117" s="3">
        <v>42943</v>
      </c>
      <c r="J117" s="2">
        <v>3.8</v>
      </c>
      <c r="K117" s="2">
        <v>5</v>
      </c>
      <c r="L117" s="2">
        <v>1.75</v>
      </c>
      <c r="M117" s="2">
        <v>2.7</v>
      </c>
      <c r="N117" s="2">
        <v>3198</v>
      </c>
      <c r="O117" s="2">
        <v>406250</v>
      </c>
    </row>
    <row r="118" spans="1:19" x14ac:dyDescent="0.2">
      <c r="A118" s="3">
        <v>42929</v>
      </c>
      <c r="B118" s="2" t="s">
        <v>19</v>
      </c>
      <c r="C118" s="3">
        <v>42928</v>
      </c>
      <c r="D118" s="2">
        <v>2439.4499999999998</v>
      </c>
      <c r="E118" s="2">
        <v>2317</v>
      </c>
      <c r="F118" s="2">
        <v>2300</v>
      </c>
      <c r="G118" s="2" t="s">
        <v>23</v>
      </c>
      <c r="H118" s="2" t="s">
        <v>24</v>
      </c>
      <c r="I118" s="3">
        <v>42943</v>
      </c>
      <c r="J118" s="2">
        <v>13.75</v>
      </c>
      <c r="K118" s="2">
        <v>16.5</v>
      </c>
      <c r="L118" s="2">
        <v>12.75</v>
      </c>
      <c r="M118" s="2">
        <v>15.15</v>
      </c>
      <c r="N118" s="2">
        <v>643</v>
      </c>
      <c r="O118" s="2">
        <v>160250</v>
      </c>
      <c r="P118" s="2">
        <f t="shared" ref="P118" si="228">IFERROR(J118-J119,0)</f>
        <v>9.9999999999999645E-2</v>
      </c>
      <c r="Q118" s="2">
        <f t="shared" ref="Q118" si="229">IF(P118=0, 0, IFERROR(M118 - M119, 0))</f>
        <v>7.2</v>
      </c>
      <c r="R118" s="2">
        <f t="shared" ref="R118" si="230">IF(P118=0, 0, IFERROR(J118 - M119, 0))</f>
        <v>5.8</v>
      </c>
      <c r="S118" s="2">
        <f t="shared" ref="S118" si="231">IF(P118=0, 0, IFERROR(M118 - J119, 0))</f>
        <v>1.5</v>
      </c>
    </row>
    <row r="119" spans="1:19" x14ac:dyDescent="0.2">
      <c r="A119" s="3">
        <v>42929</v>
      </c>
      <c r="B119" s="2" t="s">
        <v>22</v>
      </c>
      <c r="C119" s="3">
        <v>42930</v>
      </c>
      <c r="D119" s="2">
        <v>2397.4499999999998</v>
      </c>
      <c r="E119" s="2">
        <v>2317</v>
      </c>
      <c r="F119" s="2">
        <v>2300</v>
      </c>
      <c r="G119" s="2" t="s">
        <v>23</v>
      </c>
      <c r="H119" s="2" t="s">
        <v>24</v>
      </c>
      <c r="I119" s="3">
        <v>42943</v>
      </c>
      <c r="J119" s="2">
        <v>13.65</v>
      </c>
      <c r="K119" s="2">
        <v>17.8</v>
      </c>
      <c r="L119" s="2">
        <v>5.7</v>
      </c>
      <c r="M119" s="2">
        <v>7.95</v>
      </c>
      <c r="N119" s="2">
        <v>6752</v>
      </c>
      <c r="O119" s="2">
        <v>398750</v>
      </c>
    </row>
    <row r="120" spans="1:19" x14ac:dyDescent="0.2">
      <c r="A120" s="3">
        <v>42843</v>
      </c>
      <c r="B120" s="2" t="s">
        <v>19</v>
      </c>
      <c r="C120" s="3">
        <v>42842</v>
      </c>
      <c r="D120" s="2">
        <v>2314.85</v>
      </c>
      <c r="E120" s="2">
        <v>2431</v>
      </c>
      <c r="F120" s="2">
        <v>2450</v>
      </c>
      <c r="G120" s="2" t="s">
        <v>20</v>
      </c>
      <c r="H120" s="2" t="s">
        <v>21</v>
      </c>
      <c r="I120" s="3">
        <v>42852</v>
      </c>
      <c r="J120" s="2">
        <v>11.5</v>
      </c>
      <c r="K120" s="2">
        <v>11.5</v>
      </c>
      <c r="L120" s="2">
        <v>7.75</v>
      </c>
      <c r="M120" s="2">
        <v>10.5</v>
      </c>
      <c r="N120" s="2">
        <v>881</v>
      </c>
      <c r="O120" s="2">
        <v>366500</v>
      </c>
      <c r="P120" s="2">
        <f t="shared" ref="P120" si="232">IFERROR(J120-J121,0)</f>
        <v>8.6999999999999993</v>
      </c>
      <c r="Q120" s="2">
        <f t="shared" ref="Q120" si="233">IF(P120=0, 0, IFERROR(M120 - M121, 0))</f>
        <v>7.75</v>
      </c>
      <c r="R120" s="2">
        <f t="shared" ref="R120" si="234">IF(P120=0, 0, IFERROR(J120 - M121, 0))</f>
        <v>8.75</v>
      </c>
      <c r="S120" s="2">
        <f t="shared" ref="S120" si="235">IF(P120=0, 0, IFERROR(M120 - J121, 0))</f>
        <v>7.7</v>
      </c>
    </row>
    <row r="121" spans="1:19" x14ac:dyDescent="0.2">
      <c r="A121" s="3">
        <v>42843</v>
      </c>
      <c r="B121" s="2" t="s">
        <v>22</v>
      </c>
      <c r="C121" s="3">
        <v>42844</v>
      </c>
      <c r="D121" s="2">
        <v>2299.15</v>
      </c>
      <c r="E121" s="2">
        <v>2431</v>
      </c>
      <c r="F121" s="2">
        <v>2450</v>
      </c>
      <c r="G121" s="2" t="s">
        <v>20</v>
      </c>
      <c r="H121" s="2" t="s">
        <v>21</v>
      </c>
      <c r="I121" s="3">
        <v>42852</v>
      </c>
      <c r="J121" s="2">
        <v>2.8</v>
      </c>
      <c r="K121" s="2">
        <v>8.5</v>
      </c>
      <c r="L121" s="2">
        <v>1.7</v>
      </c>
      <c r="M121" s="2">
        <v>2.75</v>
      </c>
      <c r="N121" s="2">
        <v>4142</v>
      </c>
      <c r="O121" s="2">
        <v>493250</v>
      </c>
    </row>
    <row r="122" spans="1:19" x14ac:dyDescent="0.2">
      <c r="A122" s="3">
        <v>42843</v>
      </c>
      <c r="B122" s="2" t="s">
        <v>19</v>
      </c>
      <c r="C122" s="3">
        <v>42842</v>
      </c>
      <c r="D122" s="2">
        <v>2314.85</v>
      </c>
      <c r="E122" s="2">
        <v>2199</v>
      </c>
      <c r="F122" s="2">
        <v>2200</v>
      </c>
      <c r="G122" s="2" t="s">
        <v>23</v>
      </c>
      <c r="H122" s="2" t="s">
        <v>24</v>
      </c>
      <c r="I122" s="3">
        <v>42852</v>
      </c>
      <c r="J122" s="2">
        <v>11.5</v>
      </c>
      <c r="K122" s="2">
        <v>13.65</v>
      </c>
      <c r="L122" s="2">
        <v>9.1999999999999993</v>
      </c>
      <c r="M122" s="2">
        <v>10.3</v>
      </c>
      <c r="N122" s="2">
        <v>1029</v>
      </c>
      <c r="O122" s="2">
        <v>173500</v>
      </c>
      <c r="P122" s="2">
        <f t="shared" ref="P122" si="236">IFERROR(J122-J123,0)</f>
        <v>-0.59999999999999964</v>
      </c>
      <c r="Q122" s="2">
        <f t="shared" ref="Q122" si="237">IF(P122=0, 0, IFERROR(M122 - M123, 0))</f>
        <v>6.15</v>
      </c>
      <c r="R122" s="2">
        <f t="shared" ref="R122" si="238">IF(P122=0, 0, IFERROR(J122 - M123, 0))</f>
        <v>7.35</v>
      </c>
      <c r="S122" s="2">
        <f t="shared" ref="S122" si="239">IF(P122=0, 0, IFERROR(M122 - J123, 0))</f>
        <v>-1.7999999999999989</v>
      </c>
    </row>
    <row r="123" spans="1:19" x14ac:dyDescent="0.2">
      <c r="A123" s="3">
        <v>42843</v>
      </c>
      <c r="B123" s="2" t="s">
        <v>22</v>
      </c>
      <c r="C123" s="3">
        <v>42844</v>
      </c>
      <c r="D123" s="2">
        <v>2299.15</v>
      </c>
      <c r="E123" s="2">
        <v>2199</v>
      </c>
      <c r="F123" s="2">
        <v>2200</v>
      </c>
      <c r="G123" s="2" t="s">
        <v>23</v>
      </c>
      <c r="H123" s="2" t="s">
        <v>24</v>
      </c>
      <c r="I123" s="3">
        <v>42852</v>
      </c>
      <c r="J123" s="2">
        <v>12.1</v>
      </c>
      <c r="K123" s="2">
        <v>14.05</v>
      </c>
      <c r="L123" s="2">
        <v>2.9</v>
      </c>
      <c r="M123" s="2">
        <v>4.1500000000000004</v>
      </c>
      <c r="N123" s="2">
        <v>7286</v>
      </c>
      <c r="O123" s="2">
        <v>392500</v>
      </c>
    </row>
    <row r="124" spans="1:19" x14ac:dyDescent="0.2">
      <c r="A124" s="3">
        <v>42747</v>
      </c>
      <c r="B124" s="2" t="s">
        <v>19</v>
      </c>
      <c r="C124" s="3">
        <v>42746</v>
      </c>
      <c r="D124" s="2">
        <v>2324.4</v>
      </c>
      <c r="E124" s="2">
        <v>2441</v>
      </c>
      <c r="F124" s="2">
        <v>2450</v>
      </c>
      <c r="G124" s="2" t="s">
        <v>20</v>
      </c>
      <c r="H124" s="2" t="s">
        <v>21</v>
      </c>
      <c r="I124" s="3">
        <v>42760</v>
      </c>
      <c r="J124" s="2">
        <v>12.3</v>
      </c>
      <c r="K124" s="2">
        <v>16</v>
      </c>
      <c r="L124" s="2">
        <v>9.4499999999999993</v>
      </c>
      <c r="M124" s="2">
        <v>15.35</v>
      </c>
      <c r="N124" s="2">
        <v>421</v>
      </c>
      <c r="O124" s="2">
        <v>79750</v>
      </c>
      <c r="P124" s="2">
        <f t="shared" ref="P124" si="240">IFERROR(J124-J125,0)</f>
        <v>-1.6999999999999993</v>
      </c>
      <c r="Q124" s="2">
        <f t="shared" ref="Q124" si="241">IF(P124=0, 0, IFERROR(M124 - M125, 0))</f>
        <v>12.35</v>
      </c>
      <c r="R124" s="2">
        <f t="shared" ref="R124" si="242">IF(P124=0, 0, IFERROR(J124 - M125, 0))</f>
        <v>9.3000000000000007</v>
      </c>
      <c r="S124" s="2">
        <f t="shared" ref="S124" si="243">IF(P124=0, 0, IFERROR(M124 - J125, 0))</f>
        <v>1.3499999999999996</v>
      </c>
    </row>
    <row r="125" spans="1:19" x14ac:dyDescent="0.2">
      <c r="A125" s="3">
        <v>42747</v>
      </c>
      <c r="B125" s="2" t="s">
        <v>22</v>
      </c>
      <c r="C125" s="3">
        <v>42748</v>
      </c>
      <c r="D125" s="2">
        <v>2249.3000000000002</v>
      </c>
      <c r="E125" s="2">
        <v>2441</v>
      </c>
      <c r="F125" s="2">
        <v>2450</v>
      </c>
      <c r="G125" s="2" t="s">
        <v>20</v>
      </c>
      <c r="H125" s="2" t="s">
        <v>21</v>
      </c>
      <c r="I125" s="3">
        <v>42760</v>
      </c>
      <c r="J125" s="2">
        <v>14</v>
      </c>
      <c r="K125" s="2">
        <v>14</v>
      </c>
      <c r="L125" s="2">
        <v>2.6</v>
      </c>
      <c r="M125" s="2">
        <v>3</v>
      </c>
      <c r="N125" s="2">
        <v>5438</v>
      </c>
      <c r="O125" s="2">
        <v>524750</v>
      </c>
    </row>
    <row r="126" spans="1:19" x14ac:dyDescent="0.2">
      <c r="A126" s="3">
        <v>42747</v>
      </c>
      <c r="B126" s="2" t="s">
        <v>19</v>
      </c>
      <c r="C126" s="3">
        <v>42746</v>
      </c>
      <c r="D126" s="2">
        <v>2324.4</v>
      </c>
      <c r="E126" s="2">
        <v>2208</v>
      </c>
      <c r="F126" s="2">
        <v>2200</v>
      </c>
      <c r="G126" s="2" t="s">
        <v>23</v>
      </c>
      <c r="H126" s="2" t="s">
        <v>24</v>
      </c>
      <c r="I126" s="3">
        <v>42760</v>
      </c>
      <c r="J126" s="2">
        <v>19.149999999999999</v>
      </c>
      <c r="K126" s="2">
        <v>27.9</v>
      </c>
      <c r="L126" s="2">
        <v>16.7</v>
      </c>
      <c r="M126" s="2">
        <v>19.850000000000001</v>
      </c>
      <c r="N126" s="2">
        <v>1040</v>
      </c>
      <c r="O126" s="2">
        <v>191750</v>
      </c>
      <c r="P126" s="2">
        <f t="shared" ref="P126" si="244">IFERROR(J126-J127,0)</f>
        <v>11.299999999999999</v>
      </c>
      <c r="Q126" s="2">
        <f t="shared" ref="Q126" si="245">IF(P126=0, 0, IFERROR(M126 - M127, 0))</f>
        <v>3.5500000000000007</v>
      </c>
      <c r="R126" s="2">
        <f t="shared" ref="R126" si="246">IF(P126=0, 0, IFERROR(J126 - M127, 0))</f>
        <v>2.8499999999999979</v>
      </c>
      <c r="S126" s="2">
        <f t="shared" ref="S126" si="247">IF(P126=0, 0, IFERROR(M126 - J127, 0))</f>
        <v>12.000000000000002</v>
      </c>
    </row>
    <row r="127" spans="1:19" x14ac:dyDescent="0.2">
      <c r="A127" s="3">
        <v>42747</v>
      </c>
      <c r="B127" s="2" t="s">
        <v>22</v>
      </c>
      <c r="C127" s="3">
        <v>42748</v>
      </c>
      <c r="D127" s="2">
        <v>2249.3000000000002</v>
      </c>
      <c r="E127" s="2">
        <v>2208</v>
      </c>
      <c r="F127" s="2">
        <v>2200</v>
      </c>
      <c r="G127" s="2" t="s">
        <v>23</v>
      </c>
      <c r="H127" s="2" t="s">
        <v>24</v>
      </c>
      <c r="I127" s="3">
        <v>42760</v>
      </c>
      <c r="J127" s="2">
        <v>7.85</v>
      </c>
      <c r="K127" s="2">
        <v>19.399999999999999</v>
      </c>
      <c r="L127" s="2">
        <v>4.1500000000000004</v>
      </c>
      <c r="M127" s="2">
        <v>16.3</v>
      </c>
      <c r="N127" s="2">
        <v>7869</v>
      </c>
      <c r="O127" s="2">
        <v>383750</v>
      </c>
    </row>
    <row r="128" spans="1:19" x14ac:dyDescent="0.2">
      <c r="A128" s="3">
        <v>42656</v>
      </c>
      <c r="B128" s="2" t="s">
        <v>19</v>
      </c>
      <c r="C128" s="3">
        <v>42653</v>
      </c>
      <c r="D128" s="2">
        <v>2380.3000000000002</v>
      </c>
      <c r="E128" s="2">
        <v>2499</v>
      </c>
      <c r="F128" s="2">
        <v>2500</v>
      </c>
      <c r="G128" s="2" t="s">
        <v>20</v>
      </c>
      <c r="H128" s="2" t="s">
        <v>21</v>
      </c>
      <c r="I128" s="3">
        <v>42670</v>
      </c>
      <c r="J128" s="2">
        <v>18</v>
      </c>
      <c r="K128" s="2">
        <v>20</v>
      </c>
      <c r="L128" s="2">
        <v>15.55</v>
      </c>
      <c r="M128" s="2">
        <v>18.2</v>
      </c>
      <c r="N128" s="2">
        <v>556</v>
      </c>
      <c r="O128" s="2">
        <v>201750</v>
      </c>
      <c r="P128" s="2">
        <f t="shared" ref="P128" si="248">IFERROR(J128-J129,0)</f>
        <v>13.4</v>
      </c>
      <c r="Q128" s="2">
        <f t="shared" ref="Q128" si="249">IF(P128=0, 0, IFERROR(M128 - M129, 0))</f>
        <v>13.549999999999999</v>
      </c>
      <c r="R128" s="2">
        <f t="shared" ref="R128" si="250">IF(P128=0, 0, IFERROR(J128 - M129, 0))</f>
        <v>13.35</v>
      </c>
      <c r="S128" s="2">
        <f t="shared" ref="S128" si="251">IF(P128=0, 0, IFERROR(M128 - J129, 0))</f>
        <v>13.6</v>
      </c>
    </row>
    <row r="129" spans="1:19" x14ac:dyDescent="0.2">
      <c r="A129" s="3">
        <v>42656</v>
      </c>
      <c r="B129" s="2" t="s">
        <v>22</v>
      </c>
      <c r="C129" s="3">
        <v>42657</v>
      </c>
      <c r="D129" s="2">
        <v>2366.1999999999998</v>
      </c>
      <c r="E129" s="2">
        <v>2499</v>
      </c>
      <c r="F129" s="2">
        <v>2500</v>
      </c>
      <c r="G129" s="2" t="s">
        <v>20</v>
      </c>
      <c r="H129" s="2" t="s">
        <v>21</v>
      </c>
      <c r="I129" s="3">
        <v>42670</v>
      </c>
      <c r="J129" s="2">
        <v>4.5999999999999996</v>
      </c>
      <c r="K129" s="2">
        <v>8.25</v>
      </c>
      <c r="L129" s="2">
        <v>2.5</v>
      </c>
      <c r="M129" s="2">
        <v>4.6500000000000004</v>
      </c>
      <c r="N129" s="2">
        <v>5347</v>
      </c>
      <c r="O129" s="2">
        <v>467750</v>
      </c>
    </row>
    <row r="130" spans="1:19" x14ac:dyDescent="0.2">
      <c r="A130" s="3">
        <v>42656</v>
      </c>
      <c r="B130" s="2" t="s">
        <v>19</v>
      </c>
      <c r="C130" s="3">
        <v>42653</v>
      </c>
      <c r="D130" s="2">
        <v>2380.3000000000002</v>
      </c>
      <c r="E130" s="2">
        <v>2261</v>
      </c>
      <c r="F130" s="2">
        <v>2250</v>
      </c>
      <c r="G130" s="2" t="s">
        <v>23</v>
      </c>
      <c r="H130" s="2" t="s">
        <v>24</v>
      </c>
      <c r="I130" s="3">
        <v>42670</v>
      </c>
      <c r="J130" s="2">
        <v>25</v>
      </c>
      <c r="K130" s="2">
        <v>27.25</v>
      </c>
      <c r="L130" s="2">
        <v>20</v>
      </c>
      <c r="M130" s="2">
        <v>22.5</v>
      </c>
      <c r="N130" s="2">
        <v>367</v>
      </c>
      <c r="O130" s="2">
        <v>78500</v>
      </c>
      <c r="P130" s="2">
        <f t="shared" ref="P130" si="252">IFERROR(J130-J131,0)</f>
        <v>2.6000000000000014</v>
      </c>
      <c r="Q130" s="2">
        <f t="shared" ref="Q130" si="253">IF(P130=0, 0, IFERROR(M130 - M131, 0))</f>
        <v>15.8</v>
      </c>
      <c r="R130" s="2">
        <f t="shared" ref="R130" si="254">IF(P130=0, 0, IFERROR(J130 - M131, 0))</f>
        <v>18.3</v>
      </c>
      <c r="S130" s="2">
        <f t="shared" ref="S130" si="255">IF(P130=0, 0, IFERROR(M130 - J131, 0))</f>
        <v>0.10000000000000142</v>
      </c>
    </row>
    <row r="131" spans="1:19" x14ac:dyDescent="0.2">
      <c r="A131" s="3">
        <v>42656</v>
      </c>
      <c r="B131" s="2" t="s">
        <v>22</v>
      </c>
      <c r="C131" s="3">
        <v>42657</v>
      </c>
      <c r="D131" s="2">
        <v>2366.1999999999998</v>
      </c>
      <c r="E131" s="2">
        <v>2261</v>
      </c>
      <c r="F131" s="2">
        <v>2250</v>
      </c>
      <c r="G131" s="2" t="s">
        <v>23</v>
      </c>
      <c r="H131" s="2" t="s">
        <v>24</v>
      </c>
      <c r="I131" s="3">
        <v>42670</v>
      </c>
      <c r="J131" s="2">
        <v>22.4</v>
      </c>
      <c r="K131" s="2">
        <v>24.7</v>
      </c>
      <c r="L131" s="2">
        <v>5.2</v>
      </c>
      <c r="M131" s="2">
        <v>6.7</v>
      </c>
      <c r="N131" s="2">
        <v>5330</v>
      </c>
      <c r="O131" s="2">
        <v>324750</v>
      </c>
    </row>
    <row r="132" spans="1:19" x14ac:dyDescent="0.2">
      <c r="A132" s="3">
        <v>42565</v>
      </c>
      <c r="B132" s="2" t="s">
        <v>19</v>
      </c>
      <c r="C132" s="3">
        <v>42564</v>
      </c>
      <c r="D132" s="2">
        <v>2493.1</v>
      </c>
      <c r="E132" s="2">
        <v>2618</v>
      </c>
      <c r="F132" s="2">
        <v>2650</v>
      </c>
      <c r="G132" s="2" t="s">
        <v>20</v>
      </c>
      <c r="H132" s="2" t="s">
        <v>21</v>
      </c>
      <c r="I132" s="3">
        <v>42579</v>
      </c>
      <c r="J132" s="2">
        <v>12.05</v>
      </c>
      <c r="K132" s="2">
        <v>16</v>
      </c>
      <c r="L132" s="2">
        <v>12</v>
      </c>
      <c r="M132" s="2">
        <v>14.55</v>
      </c>
      <c r="N132" s="2">
        <v>582</v>
      </c>
      <c r="O132" s="2">
        <v>115500</v>
      </c>
      <c r="P132" s="2">
        <f t="shared" ref="P132" si="256">IFERROR(J132-J133,0)</f>
        <v>-4.0500000000000007</v>
      </c>
      <c r="Q132" s="2">
        <f t="shared" ref="Q132" si="257">IF(P132=0, 0, IFERROR(M132 - M133, 0))</f>
        <v>10.950000000000001</v>
      </c>
      <c r="R132" s="2">
        <f t="shared" ref="R132" si="258">IF(P132=0, 0, IFERROR(J132 - M133, 0))</f>
        <v>8.4500000000000011</v>
      </c>
      <c r="S132" s="2">
        <f t="shared" ref="S132" si="259">IF(P132=0, 0, IFERROR(M132 - J133, 0))</f>
        <v>-1.5500000000000007</v>
      </c>
    </row>
    <row r="133" spans="1:19" x14ac:dyDescent="0.2">
      <c r="A133" s="3">
        <v>42565</v>
      </c>
      <c r="B133" s="2" t="s">
        <v>22</v>
      </c>
      <c r="C133" s="3">
        <v>42566</v>
      </c>
      <c r="D133" s="2">
        <v>2445.35</v>
      </c>
      <c r="E133" s="2">
        <v>2618</v>
      </c>
      <c r="F133" s="2">
        <v>2650</v>
      </c>
      <c r="G133" s="2" t="s">
        <v>20</v>
      </c>
      <c r="H133" s="2" t="s">
        <v>21</v>
      </c>
      <c r="I133" s="3">
        <v>42579</v>
      </c>
      <c r="J133" s="2">
        <v>16.100000000000001</v>
      </c>
      <c r="K133" s="2">
        <v>16.100000000000001</v>
      </c>
      <c r="L133" s="2">
        <v>3.05</v>
      </c>
      <c r="M133" s="2">
        <v>3.6</v>
      </c>
      <c r="N133" s="2">
        <v>4385</v>
      </c>
      <c r="O133" s="2">
        <v>376000</v>
      </c>
    </row>
    <row r="134" spans="1:19" x14ac:dyDescent="0.2">
      <c r="A134" s="3">
        <v>42565</v>
      </c>
      <c r="B134" s="2" t="s">
        <v>19</v>
      </c>
      <c r="C134" s="3">
        <v>42564</v>
      </c>
      <c r="D134" s="2">
        <v>2493.1</v>
      </c>
      <c r="E134" s="2">
        <v>2368</v>
      </c>
      <c r="F134" s="2">
        <v>2350</v>
      </c>
      <c r="G134" s="2" t="s">
        <v>23</v>
      </c>
      <c r="H134" s="2" t="s">
        <v>24</v>
      </c>
      <c r="I134" s="3">
        <v>42579</v>
      </c>
      <c r="J134" s="2">
        <v>24.85</v>
      </c>
      <c r="K134" s="2">
        <v>24.95</v>
      </c>
      <c r="L134" s="2">
        <v>16.100000000000001</v>
      </c>
      <c r="M134" s="2">
        <v>18.25</v>
      </c>
      <c r="N134" s="2">
        <v>482</v>
      </c>
      <c r="O134" s="2">
        <v>78000</v>
      </c>
      <c r="P134" s="2">
        <f t="shared" ref="P134" si="260">IFERROR(J134-J135,0)</f>
        <v>16.900000000000002</v>
      </c>
      <c r="Q134" s="2">
        <f t="shared" ref="Q134" si="261">IF(P134=0, 0, IFERROR(M134 - M135, 0))</f>
        <v>9.1999999999999993</v>
      </c>
      <c r="R134" s="2">
        <f t="shared" ref="R134" si="262">IF(P134=0, 0, IFERROR(J134 - M135, 0))</f>
        <v>15.8</v>
      </c>
      <c r="S134" s="2">
        <f t="shared" ref="S134" si="263">IF(P134=0, 0, IFERROR(M134 - J135, 0))</f>
        <v>10.3</v>
      </c>
    </row>
    <row r="135" spans="1:19" x14ac:dyDescent="0.2">
      <c r="A135" s="3">
        <v>42565</v>
      </c>
      <c r="B135" s="2" t="s">
        <v>22</v>
      </c>
      <c r="C135" s="3">
        <v>42566</v>
      </c>
      <c r="D135" s="2">
        <v>2445.35</v>
      </c>
      <c r="E135" s="2">
        <v>2368</v>
      </c>
      <c r="F135" s="2">
        <v>2350</v>
      </c>
      <c r="G135" s="2" t="s">
        <v>23</v>
      </c>
      <c r="H135" s="2" t="s">
        <v>24</v>
      </c>
      <c r="I135" s="3">
        <v>42579</v>
      </c>
      <c r="J135" s="2">
        <v>7.95</v>
      </c>
      <c r="K135" s="2">
        <v>14.05</v>
      </c>
      <c r="L135" s="2">
        <v>4.1500000000000004</v>
      </c>
      <c r="M135" s="2">
        <v>9.0500000000000007</v>
      </c>
      <c r="N135" s="2">
        <v>3601</v>
      </c>
      <c r="O135" s="2">
        <v>150250</v>
      </c>
    </row>
    <row r="136" spans="1:19" x14ac:dyDescent="0.2">
      <c r="A136" s="3">
        <v>42478</v>
      </c>
      <c r="B136" s="2" t="s">
        <v>19</v>
      </c>
      <c r="C136" s="3">
        <v>42473</v>
      </c>
      <c r="D136" s="2">
        <v>2526.1999999999998</v>
      </c>
      <c r="E136" s="2">
        <v>2653</v>
      </c>
      <c r="F136" s="2">
        <v>2700</v>
      </c>
      <c r="G136" s="2" t="s">
        <v>20</v>
      </c>
      <c r="H136" s="2" t="s">
        <v>21</v>
      </c>
      <c r="I136" s="3">
        <v>42488</v>
      </c>
      <c r="J136" s="2">
        <v>10.15</v>
      </c>
      <c r="K136" s="2">
        <v>14.3</v>
      </c>
      <c r="L136" s="2">
        <v>9.1999999999999993</v>
      </c>
      <c r="M136" s="2">
        <v>13.75</v>
      </c>
      <c r="N136" s="2">
        <v>1274</v>
      </c>
      <c r="O136" s="2">
        <v>149800</v>
      </c>
      <c r="P136" s="2">
        <f t="shared" ref="P136" si="264">IFERROR(J136-J137,0)</f>
        <v>5.65</v>
      </c>
      <c r="Q136" s="2">
        <f t="shared" ref="Q136" si="265">IF(P136=0, 0, IFERROR(M136 - M137, 0))</f>
        <v>12.2</v>
      </c>
      <c r="R136" s="2">
        <f t="shared" ref="R136" si="266">IF(P136=0, 0, IFERROR(J136 - M137, 0))</f>
        <v>8.6</v>
      </c>
      <c r="S136" s="2">
        <f t="shared" ref="S136" si="267">IF(P136=0, 0, IFERROR(M136 - J137, 0))</f>
        <v>9.25</v>
      </c>
    </row>
    <row r="137" spans="1:19" x14ac:dyDescent="0.2">
      <c r="A137" s="3">
        <v>42478</v>
      </c>
      <c r="B137" s="2" t="s">
        <v>22</v>
      </c>
      <c r="C137" s="3">
        <v>42480</v>
      </c>
      <c r="D137" s="2">
        <v>2450.35</v>
      </c>
      <c r="E137" s="2">
        <v>2653</v>
      </c>
      <c r="F137" s="2">
        <v>2700</v>
      </c>
      <c r="G137" s="2" t="s">
        <v>20</v>
      </c>
      <c r="H137" s="2" t="s">
        <v>21</v>
      </c>
      <c r="I137" s="3">
        <v>42488</v>
      </c>
      <c r="J137" s="2">
        <v>4.5</v>
      </c>
      <c r="K137" s="2">
        <v>4.5</v>
      </c>
      <c r="L137" s="2">
        <v>1.25</v>
      </c>
      <c r="M137" s="2">
        <v>1.55</v>
      </c>
      <c r="N137" s="2">
        <v>3362</v>
      </c>
      <c r="O137" s="2">
        <v>331800</v>
      </c>
    </row>
    <row r="138" spans="1:19" x14ac:dyDescent="0.2">
      <c r="A138" s="3">
        <v>42478</v>
      </c>
      <c r="B138" s="2" t="s">
        <v>19</v>
      </c>
      <c r="C138" s="3">
        <v>42473</v>
      </c>
      <c r="D138" s="2">
        <v>2526.1999999999998</v>
      </c>
      <c r="E138" s="2">
        <v>2400</v>
      </c>
      <c r="F138" s="2">
        <v>2400</v>
      </c>
      <c r="G138" s="2" t="s">
        <v>23</v>
      </c>
      <c r="H138" s="2" t="s">
        <v>24</v>
      </c>
      <c r="I138" s="3">
        <v>42488</v>
      </c>
      <c r="J138" s="2">
        <v>15</v>
      </c>
      <c r="K138" s="2">
        <v>22.5</v>
      </c>
      <c r="L138" s="2">
        <v>14.6</v>
      </c>
      <c r="M138" s="2">
        <v>21.35</v>
      </c>
      <c r="N138" s="2">
        <v>749</v>
      </c>
      <c r="O138" s="2">
        <v>282000</v>
      </c>
      <c r="P138" s="2">
        <f t="shared" ref="P138" si="268">IFERROR(J138-J139,0)</f>
        <v>9.5</v>
      </c>
      <c r="Q138" s="2">
        <f t="shared" ref="Q138" si="269">IF(P138=0, 0, IFERROR(M138 - M139, 0))</f>
        <v>7.5000000000000018</v>
      </c>
      <c r="R138" s="2">
        <f t="shared" ref="R138" si="270">IF(P138=0, 0, IFERROR(J138 - M139, 0))</f>
        <v>1.1500000000000004</v>
      </c>
      <c r="S138" s="2">
        <f t="shared" ref="S138" si="271">IF(P138=0, 0, IFERROR(M138 - J139, 0))</f>
        <v>15.850000000000001</v>
      </c>
    </row>
    <row r="139" spans="1:19" x14ac:dyDescent="0.2">
      <c r="A139" s="3">
        <v>42478</v>
      </c>
      <c r="B139" s="2" t="s">
        <v>22</v>
      </c>
      <c r="C139" s="3">
        <v>42480</v>
      </c>
      <c r="D139" s="2">
        <v>2450.35</v>
      </c>
      <c r="E139" s="2">
        <v>2400</v>
      </c>
      <c r="F139" s="2">
        <v>2400</v>
      </c>
      <c r="G139" s="2" t="s">
        <v>23</v>
      </c>
      <c r="H139" s="2" t="s">
        <v>24</v>
      </c>
      <c r="I139" s="3">
        <v>42488</v>
      </c>
      <c r="J139" s="2">
        <v>5.5</v>
      </c>
      <c r="K139" s="2">
        <v>19.649999999999999</v>
      </c>
      <c r="L139" s="2">
        <v>5.5</v>
      </c>
      <c r="M139" s="2">
        <v>13.85</v>
      </c>
      <c r="N139" s="2">
        <v>6341</v>
      </c>
      <c r="O139" s="2">
        <v>542800</v>
      </c>
    </row>
    <row r="140" spans="1:19" x14ac:dyDescent="0.2">
      <c r="A140" s="3">
        <v>42381</v>
      </c>
      <c r="B140" s="2" t="s">
        <v>19</v>
      </c>
      <c r="C140" s="3">
        <v>42380</v>
      </c>
      <c r="D140" s="2">
        <v>2362.35</v>
      </c>
      <c r="E140" s="2">
        <v>2480</v>
      </c>
      <c r="F140" s="2">
        <v>2500</v>
      </c>
      <c r="G140" s="2" t="s">
        <v>20</v>
      </c>
      <c r="H140" s="2" t="s">
        <v>21</v>
      </c>
      <c r="I140" s="3">
        <v>42397</v>
      </c>
      <c r="J140" s="2">
        <v>20</v>
      </c>
      <c r="K140" s="2">
        <v>20.2</v>
      </c>
      <c r="L140" s="2">
        <v>13.5</v>
      </c>
      <c r="M140" s="2">
        <v>15</v>
      </c>
      <c r="N140" s="2">
        <v>1431</v>
      </c>
      <c r="O140" s="2">
        <v>218400</v>
      </c>
      <c r="P140" s="2">
        <f t="shared" ref="P140" si="272">IFERROR(J140-J141,0)</f>
        <v>15.9</v>
      </c>
      <c r="Q140" s="2">
        <f t="shared" ref="Q140" si="273">IF(P140=0, 0, IFERROR(M140 - M141, 0))</f>
        <v>12.55</v>
      </c>
      <c r="R140" s="2">
        <f t="shared" ref="R140" si="274">IF(P140=0, 0, IFERROR(J140 - M141, 0))</f>
        <v>17.55</v>
      </c>
      <c r="S140" s="2">
        <f t="shared" ref="S140" si="275">IF(P140=0, 0, IFERROR(M140 - J141, 0))</f>
        <v>10.9</v>
      </c>
    </row>
    <row r="141" spans="1:19" x14ac:dyDescent="0.2">
      <c r="A141" s="3">
        <v>42381</v>
      </c>
      <c r="B141" s="2" t="s">
        <v>22</v>
      </c>
      <c r="C141" s="3">
        <v>42382</v>
      </c>
      <c r="D141" s="2">
        <v>2279.1999999999998</v>
      </c>
      <c r="E141" s="2">
        <v>2480</v>
      </c>
      <c r="F141" s="2">
        <v>2500</v>
      </c>
      <c r="G141" s="2" t="s">
        <v>20</v>
      </c>
      <c r="H141" s="2" t="s">
        <v>21</v>
      </c>
      <c r="I141" s="3">
        <v>42397</v>
      </c>
      <c r="J141" s="2">
        <v>4.0999999999999996</v>
      </c>
      <c r="K141" s="2">
        <v>4.0999999999999996</v>
      </c>
      <c r="L141" s="2">
        <v>1.75</v>
      </c>
      <c r="M141" s="2">
        <v>2.4500000000000002</v>
      </c>
      <c r="N141" s="2">
        <v>3208</v>
      </c>
      <c r="O141" s="2">
        <v>311800</v>
      </c>
    </row>
    <row r="142" spans="1:19" x14ac:dyDescent="0.2">
      <c r="A142" s="3">
        <v>42381</v>
      </c>
      <c r="B142" s="2" t="s">
        <v>19</v>
      </c>
      <c r="C142" s="3">
        <v>42380</v>
      </c>
      <c r="D142" s="2">
        <v>2362.35</v>
      </c>
      <c r="E142" s="2">
        <v>2244</v>
      </c>
      <c r="F142" s="2">
        <v>2250</v>
      </c>
      <c r="G142" s="2" t="s">
        <v>23</v>
      </c>
      <c r="H142" s="2" t="s">
        <v>24</v>
      </c>
      <c r="I142" s="3">
        <v>42397</v>
      </c>
      <c r="J142" s="2">
        <v>23.6</v>
      </c>
      <c r="K142" s="2">
        <v>28.15</v>
      </c>
      <c r="L142" s="2">
        <v>21.4</v>
      </c>
      <c r="M142" s="2">
        <v>25.55</v>
      </c>
      <c r="N142" s="2">
        <v>675</v>
      </c>
      <c r="O142" s="2">
        <v>68200</v>
      </c>
      <c r="P142" s="2">
        <f t="shared" ref="P142" si="276">IFERROR(J142-J143,0)</f>
        <v>1.6000000000000014</v>
      </c>
      <c r="Q142" s="2">
        <f t="shared" ref="Q142" si="277">IF(P142=0, 0, IFERROR(M142 - M143, 0))</f>
        <v>1</v>
      </c>
      <c r="R142" s="2">
        <f t="shared" ref="R142" si="278">IF(P142=0, 0, IFERROR(J142 - M143, 0))</f>
        <v>-0.94999999999999929</v>
      </c>
      <c r="S142" s="2">
        <f t="shared" ref="S142" si="279">IF(P142=0, 0, IFERROR(M142 - J143, 0))</f>
        <v>3.5500000000000007</v>
      </c>
    </row>
    <row r="143" spans="1:19" x14ac:dyDescent="0.2">
      <c r="A143" s="3">
        <v>42381</v>
      </c>
      <c r="B143" s="2" t="s">
        <v>22</v>
      </c>
      <c r="C143" s="3">
        <v>42382</v>
      </c>
      <c r="D143" s="2">
        <v>2279.1999999999998</v>
      </c>
      <c r="E143" s="2">
        <v>2244</v>
      </c>
      <c r="F143" s="2">
        <v>2250</v>
      </c>
      <c r="G143" s="2" t="s">
        <v>23</v>
      </c>
      <c r="H143" s="2" t="s">
        <v>24</v>
      </c>
      <c r="I143" s="3">
        <v>42397</v>
      </c>
      <c r="J143" s="2">
        <v>22</v>
      </c>
      <c r="K143" s="2">
        <v>36.950000000000003</v>
      </c>
      <c r="L143" s="2">
        <v>13.65</v>
      </c>
      <c r="M143" s="2">
        <v>24.55</v>
      </c>
      <c r="N143" s="2">
        <v>6930</v>
      </c>
      <c r="O143" s="2">
        <v>143400</v>
      </c>
    </row>
    <row r="144" spans="1:19" x14ac:dyDescent="0.2">
      <c r="A144" s="3">
        <v>42290</v>
      </c>
      <c r="B144" s="2" t="s">
        <v>19</v>
      </c>
      <c r="C144" s="3">
        <v>42289</v>
      </c>
      <c r="D144" s="2">
        <v>2592.6</v>
      </c>
      <c r="E144" s="2">
        <v>2722</v>
      </c>
      <c r="F144" s="2">
        <v>2750</v>
      </c>
      <c r="G144" s="2" t="s">
        <v>20</v>
      </c>
      <c r="H144" s="2" t="s">
        <v>21</v>
      </c>
      <c r="I144" s="3">
        <v>42306</v>
      </c>
      <c r="J144" s="2">
        <v>44.4</v>
      </c>
      <c r="K144" s="2">
        <v>44.4</v>
      </c>
      <c r="L144" s="2">
        <v>18.55</v>
      </c>
      <c r="M144" s="2">
        <v>20.05</v>
      </c>
      <c r="N144" s="2">
        <v>1813</v>
      </c>
      <c r="O144" s="2">
        <v>116250</v>
      </c>
      <c r="P144" s="2">
        <f t="shared" ref="P144" si="280">IFERROR(J144-J145,0)</f>
        <v>36.5</v>
      </c>
      <c r="Q144" s="2">
        <f t="shared" ref="Q144" si="281">IF(P144=0, 0, IFERROR(M144 - M145, 0))</f>
        <v>17.600000000000001</v>
      </c>
      <c r="R144" s="2">
        <f t="shared" ref="R144" si="282">IF(P144=0, 0, IFERROR(J144 - M145, 0))</f>
        <v>41.949999999999996</v>
      </c>
      <c r="S144" s="2">
        <f t="shared" ref="S144" si="283">IF(P144=0, 0, IFERROR(M144 - J145, 0))</f>
        <v>12.15</v>
      </c>
    </row>
    <row r="145" spans="1:19" x14ac:dyDescent="0.2">
      <c r="A145" s="3">
        <v>42290</v>
      </c>
      <c r="B145" s="2" t="s">
        <v>22</v>
      </c>
      <c r="C145" s="3">
        <v>42291</v>
      </c>
      <c r="D145" s="2">
        <v>2483.6999999999998</v>
      </c>
      <c r="E145" s="2">
        <v>2722</v>
      </c>
      <c r="F145" s="2">
        <v>2750</v>
      </c>
      <c r="G145" s="2" t="s">
        <v>20</v>
      </c>
      <c r="H145" s="2" t="s">
        <v>21</v>
      </c>
      <c r="I145" s="3">
        <v>42306</v>
      </c>
      <c r="J145" s="2">
        <v>7.9</v>
      </c>
      <c r="K145" s="2">
        <v>7.9</v>
      </c>
      <c r="L145" s="2">
        <v>2.35</v>
      </c>
      <c r="M145" s="2">
        <v>2.4500000000000002</v>
      </c>
      <c r="N145" s="2">
        <v>5650</v>
      </c>
      <c r="O145" s="2">
        <v>201625</v>
      </c>
    </row>
    <row r="146" spans="1:19" x14ac:dyDescent="0.2">
      <c r="A146" s="3">
        <v>42290</v>
      </c>
      <c r="B146" s="2" t="s">
        <v>19</v>
      </c>
      <c r="C146" s="3">
        <v>42289</v>
      </c>
      <c r="D146" s="2">
        <v>2592.6</v>
      </c>
      <c r="E146" s="2">
        <v>2463</v>
      </c>
      <c r="F146" s="2">
        <v>2450</v>
      </c>
      <c r="G146" s="2" t="s">
        <v>23</v>
      </c>
      <c r="H146" s="2" t="s">
        <v>24</v>
      </c>
      <c r="I146" s="3">
        <v>42306</v>
      </c>
      <c r="J146" s="2">
        <v>19</v>
      </c>
      <c r="K146" s="2">
        <v>22.8</v>
      </c>
      <c r="L146" s="2">
        <v>15.4</v>
      </c>
      <c r="M146" s="2">
        <v>19.649999999999999</v>
      </c>
      <c r="N146" s="2">
        <v>734</v>
      </c>
      <c r="O146" s="2">
        <v>41375</v>
      </c>
      <c r="P146" s="2">
        <f t="shared" ref="P146" si="284">IFERROR(J146-J147,0)</f>
        <v>0.30000000000000071</v>
      </c>
      <c r="Q146" s="2">
        <f t="shared" ref="Q146" si="285">IF(P146=0, 0, IFERROR(M146 - M147, 0))</f>
        <v>-7.4500000000000028</v>
      </c>
      <c r="R146" s="2">
        <f t="shared" ref="R146" si="286">IF(P146=0, 0, IFERROR(J146 - M147, 0))</f>
        <v>-8.1000000000000014</v>
      </c>
      <c r="S146" s="2">
        <f t="shared" ref="S146" si="287">IF(P146=0, 0, IFERROR(M146 - J147, 0))</f>
        <v>0.94999999999999929</v>
      </c>
    </row>
    <row r="147" spans="1:19" x14ac:dyDescent="0.2">
      <c r="A147" s="3">
        <v>42290</v>
      </c>
      <c r="B147" s="2" t="s">
        <v>22</v>
      </c>
      <c r="C147" s="3">
        <v>42291</v>
      </c>
      <c r="D147" s="2">
        <v>2483.6999999999998</v>
      </c>
      <c r="E147" s="2">
        <v>2463</v>
      </c>
      <c r="F147" s="2">
        <v>2450</v>
      </c>
      <c r="G147" s="2" t="s">
        <v>23</v>
      </c>
      <c r="H147" s="2" t="s">
        <v>24</v>
      </c>
      <c r="I147" s="3">
        <v>42306</v>
      </c>
      <c r="J147" s="2">
        <v>18.7</v>
      </c>
      <c r="K147" s="2">
        <v>30.15</v>
      </c>
      <c r="L147" s="2">
        <v>13.6</v>
      </c>
      <c r="M147" s="2">
        <v>27.1</v>
      </c>
      <c r="N147" s="2">
        <v>11911</v>
      </c>
      <c r="O147" s="2">
        <v>200750</v>
      </c>
    </row>
    <row r="148" spans="1:19" x14ac:dyDescent="0.2">
      <c r="A148" s="3">
        <v>42194</v>
      </c>
      <c r="B148" s="2" t="s">
        <v>19</v>
      </c>
      <c r="C148" s="3">
        <v>42193</v>
      </c>
      <c r="D148" s="2">
        <v>2595.1</v>
      </c>
      <c r="E148" s="2">
        <v>2725</v>
      </c>
      <c r="F148" s="2">
        <v>2750</v>
      </c>
      <c r="G148" s="2" t="s">
        <v>20</v>
      </c>
      <c r="H148" s="2" t="s">
        <v>21</v>
      </c>
      <c r="I148" s="3">
        <v>42215</v>
      </c>
      <c r="J148" s="2">
        <v>34.799999999999997</v>
      </c>
      <c r="K148" s="2">
        <v>38.35</v>
      </c>
      <c r="L148" s="2">
        <v>25.95</v>
      </c>
      <c r="M148" s="2">
        <v>30.9</v>
      </c>
      <c r="N148" s="2">
        <v>867</v>
      </c>
      <c r="O148" s="2">
        <v>66000</v>
      </c>
      <c r="P148" s="2">
        <f t="shared" ref="P148" si="288">IFERROR(J148-J149,0)</f>
        <v>27.499999999999996</v>
      </c>
      <c r="Q148" s="2">
        <f t="shared" ref="Q148" si="289">IF(P148=0, 0, IFERROR(M148 - M149, 0))</f>
        <v>27.45</v>
      </c>
      <c r="R148" s="2">
        <f t="shared" ref="R148" si="290">IF(P148=0, 0, IFERROR(J148 - M149, 0))</f>
        <v>31.349999999999998</v>
      </c>
      <c r="S148" s="2">
        <f t="shared" ref="S148" si="291">IF(P148=0, 0, IFERROR(M148 - J149, 0))</f>
        <v>23.599999999999998</v>
      </c>
    </row>
    <row r="149" spans="1:19" x14ac:dyDescent="0.2">
      <c r="A149" s="3">
        <v>42194</v>
      </c>
      <c r="B149" s="2" t="s">
        <v>22</v>
      </c>
      <c r="C149" s="3">
        <v>42195</v>
      </c>
      <c r="D149" s="2">
        <v>2474.35</v>
      </c>
      <c r="E149" s="2">
        <v>2725</v>
      </c>
      <c r="F149" s="2">
        <v>2750</v>
      </c>
      <c r="G149" s="2" t="s">
        <v>20</v>
      </c>
      <c r="H149" s="2" t="s">
        <v>21</v>
      </c>
      <c r="I149" s="3">
        <v>42215</v>
      </c>
      <c r="J149" s="2">
        <v>7.3</v>
      </c>
      <c r="K149" s="2">
        <v>7.3</v>
      </c>
      <c r="L149" s="2">
        <v>2.8</v>
      </c>
      <c r="M149" s="2">
        <v>3.45</v>
      </c>
      <c r="N149" s="2">
        <v>4326</v>
      </c>
      <c r="O149" s="2">
        <v>171625</v>
      </c>
    </row>
    <row r="150" spans="1:19" x14ac:dyDescent="0.2">
      <c r="A150" s="3">
        <v>42194</v>
      </c>
      <c r="B150" s="2" t="s">
        <v>19</v>
      </c>
      <c r="C150" s="3">
        <v>42193</v>
      </c>
      <c r="D150" s="2">
        <v>2595.1</v>
      </c>
      <c r="E150" s="2">
        <v>2465</v>
      </c>
      <c r="F150" s="2">
        <v>2450</v>
      </c>
      <c r="G150" s="2" t="s">
        <v>23</v>
      </c>
      <c r="H150" s="2" t="s">
        <v>24</v>
      </c>
      <c r="I150" s="3">
        <v>42215</v>
      </c>
      <c r="J150" s="2">
        <v>31.35</v>
      </c>
      <c r="K150" s="2">
        <v>36.85</v>
      </c>
      <c r="L150" s="2">
        <v>27</v>
      </c>
      <c r="M150" s="2">
        <v>35.75</v>
      </c>
      <c r="N150" s="2">
        <v>540</v>
      </c>
      <c r="O150" s="2">
        <v>51000</v>
      </c>
      <c r="P150" s="2">
        <f t="shared" ref="P150" si="292">IFERROR(J150-J151,0)</f>
        <v>7.9500000000000028</v>
      </c>
      <c r="Q150" s="2">
        <f t="shared" ref="Q150" si="293">IF(P150=0, 0, IFERROR(M150 - M151, 0))</f>
        <v>-0.85000000000000142</v>
      </c>
      <c r="R150" s="2">
        <f t="shared" ref="R150" si="294">IF(P150=0, 0, IFERROR(J150 - M151, 0))</f>
        <v>-5.25</v>
      </c>
      <c r="S150" s="2">
        <f t="shared" ref="S150" si="295">IF(P150=0, 0, IFERROR(M150 - J151, 0))</f>
        <v>12.350000000000001</v>
      </c>
    </row>
    <row r="151" spans="1:19" x14ac:dyDescent="0.2">
      <c r="A151" s="3">
        <v>42194</v>
      </c>
      <c r="B151" s="2" t="s">
        <v>22</v>
      </c>
      <c r="C151" s="3">
        <v>42195</v>
      </c>
      <c r="D151" s="2">
        <v>2474.35</v>
      </c>
      <c r="E151" s="2">
        <v>2465</v>
      </c>
      <c r="F151" s="2">
        <v>2450</v>
      </c>
      <c r="G151" s="2" t="s">
        <v>23</v>
      </c>
      <c r="H151" s="2" t="s">
        <v>24</v>
      </c>
      <c r="I151" s="3">
        <v>42215</v>
      </c>
      <c r="J151" s="2">
        <v>23.4</v>
      </c>
      <c r="K151" s="2">
        <v>47.6</v>
      </c>
      <c r="L151" s="2">
        <v>20.350000000000001</v>
      </c>
      <c r="M151" s="2">
        <v>36.6</v>
      </c>
      <c r="N151" s="2">
        <v>6467</v>
      </c>
      <c r="O151" s="2">
        <v>168000</v>
      </c>
    </row>
    <row r="152" spans="1:19" x14ac:dyDescent="0.2">
      <c r="A152" s="3">
        <v>42110</v>
      </c>
      <c r="B152" s="2" t="s">
        <v>19</v>
      </c>
      <c r="C152" s="3">
        <v>42109</v>
      </c>
      <c r="D152" s="2">
        <v>2627.75</v>
      </c>
      <c r="E152" s="2">
        <v>2759</v>
      </c>
      <c r="F152" s="2">
        <v>2800</v>
      </c>
      <c r="G152" s="2" t="s">
        <v>20</v>
      </c>
      <c r="H152" s="2" t="s">
        <v>21</v>
      </c>
      <c r="I152" s="3">
        <v>42124</v>
      </c>
      <c r="J152" s="2">
        <v>34</v>
      </c>
      <c r="K152" s="2">
        <v>39</v>
      </c>
      <c r="L152" s="2">
        <v>24</v>
      </c>
      <c r="M152" s="2">
        <v>26.4</v>
      </c>
      <c r="N152" s="2">
        <v>2759</v>
      </c>
      <c r="O152" s="2">
        <v>231000</v>
      </c>
      <c r="P152" s="2">
        <f t="shared" ref="P152" si="296">IFERROR(J152-J153,0)</f>
        <v>29.35</v>
      </c>
      <c r="Q152" s="2">
        <f t="shared" ref="Q152" si="297">IF(P152=0, 0, IFERROR(M152 - M153, 0))</f>
        <v>24.099999999999998</v>
      </c>
      <c r="R152" s="2">
        <f t="shared" ref="R152" si="298">IF(P152=0, 0, IFERROR(J152 - M153, 0))</f>
        <v>31.7</v>
      </c>
      <c r="S152" s="2">
        <f t="shared" ref="S152" si="299">IF(P152=0, 0, IFERROR(M152 - J153, 0))</f>
        <v>21.75</v>
      </c>
    </row>
    <row r="153" spans="1:19" x14ac:dyDescent="0.2">
      <c r="A153" s="3">
        <v>42110</v>
      </c>
      <c r="B153" s="2" t="s">
        <v>22</v>
      </c>
      <c r="C153" s="3">
        <v>42111</v>
      </c>
      <c r="D153" s="2">
        <v>2474.85</v>
      </c>
      <c r="E153" s="2">
        <v>2759</v>
      </c>
      <c r="F153" s="2">
        <v>2800</v>
      </c>
      <c r="G153" s="2" t="s">
        <v>20</v>
      </c>
      <c r="H153" s="2" t="s">
        <v>21</v>
      </c>
      <c r="I153" s="3">
        <v>42124</v>
      </c>
      <c r="J153" s="2">
        <v>4.6500000000000004</v>
      </c>
      <c r="K153" s="2">
        <v>4.6500000000000004</v>
      </c>
      <c r="L153" s="2">
        <v>1.85</v>
      </c>
      <c r="M153" s="2">
        <v>2.2999999999999998</v>
      </c>
      <c r="N153" s="2">
        <v>6907</v>
      </c>
      <c r="O153" s="2">
        <v>404250</v>
      </c>
    </row>
    <row r="154" spans="1:19" x14ac:dyDescent="0.2">
      <c r="A154" s="3">
        <v>42110</v>
      </c>
      <c r="B154" s="2" t="s">
        <v>19</v>
      </c>
      <c r="C154" s="3">
        <v>42109</v>
      </c>
      <c r="D154" s="2">
        <v>2627.75</v>
      </c>
      <c r="E154" s="2">
        <v>2496</v>
      </c>
      <c r="F154" s="2">
        <v>2500</v>
      </c>
      <c r="G154" s="2" t="s">
        <v>23</v>
      </c>
      <c r="H154" s="2" t="s">
        <v>24</v>
      </c>
      <c r="I154" s="3">
        <v>42124</v>
      </c>
      <c r="J154" s="2">
        <v>25</v>
      </c>
      <c r="K154" s="2">
        <v>38.549999999999997</v>
      </c>
      <c r="L154" s="2">
        <v>20</v>
      </c>
      <c r="M154" s="2">
        <v>32.15</v>
      </c>
      <c r="N154" s="2">
        <v>1894</v>
      </c>
      <c r="O154" s="2">
        <v>174500</v>
      </c>
      <c r="P154" s="2">
        <f t="shared" ref="P154" si="300">IFERROR(J154-J155,0)</f>
        <v>-11.649999999999999</v>
      </c>
      <c r="Q154" s="2">
        <f t="shared" ref="Q154" si="301">IF(P154=0, 0, IFERROR(M154 - M155, 0))</f>
        <v>-19.450000000000003</v>
      </c>
      <c r="R154" s="2">
        <f t="shared" ref="R154" si="302">IF(P154=0, 0, IFERROR(J154 - M155, 0))</f>
        <v>-26.6</v>
      </c>
      <c r="S154" s="2">
        <f t="shared" ref="S154" si="303">IF(P154=0, 0, IFERROR(M154 - J155, 0))</f>
        <v>-4.5</v>
      </c>
    </row>
    <row r="155" spans="1:19" x14ac:dyDescent="0.2">
      <c r="A155" s="3">
        <v>42110</v>
      </c>
      <c r="B155" s="2" t="s">
        <v>22</v>
      </c>
      <c r="C155" s="3">
        <v>42111</v>
      </c>
      <c r="D155" s="2">
        <v>2474.85</v>
      </c>
      <c r="E155" s="2">
        <v>2496</v>
      </c>
      <c r="F155" s="2">
        <v>2500</v>
      </c>
      <c r="G155" s="2" t="s">
        <v>23</v>
      </c>
      <c r="H155" s="2" t="s">
        <v>24</v>
      </c>
      <c r="I155" s="3">
        <v>42124</v>
      </c>
      <c r="J155" s="2">
        <v>36.65</v>
      </c>
      <c r="K155" s="2">
        <v>59</v>
      </c>
      <c r="L155" s="2">
        <v>30.05</v>
      </c>
      <c r="M155" s="2">
        <v>51.6</v>
      </c>
      <c r="N155" s="2">
        <v>12178</v>
      </c>
      <c r="O155" s="2">
        <v>195750</v>
      </c>
    </row>
    <row r="157" spans="1:19" ht="16" x14ac:dyDescent="0.2">
      <c r="O157" t="s">
        <v>26</v>
      </c>
      <c r="P157" s="2">
        <f>SUM(P2:P155)</f>
        <v>625</v>
      </c>
      <c r="Q157" s="2">
        <f>SUM(Q2:Q155)</f>
        <v>675.35</v>
      </c>
      <c r="R157" s="2">
        <f>SUM(R2:R155)</f>
        <v>667.24999999999989</v>
      </c>
      <c r="S157" s="2">
        <f>SUM(S2:S155)</f>
        <v>633.1</v>
      </c>
    </row>
    <row r="158" spans="1:19" x14ac:dyDescent="0.2">
      <c r="P158" s="2">
        <f>P157*175</f>
        <v>109375</v>
      </c>
      <c r="Q158" s="2">
        <f t="shared" ref="Q158:S158" si="304">Q157*175</f>
        <v>118186.25</v>
      </c>
      <c r="R158" s="2">
        <f t="shared" si="304"/>
        <v>116768.74999999999</v>
      </c>
      <c r="S158" s="2">
        <f t="shared" si="304"/>
        <v>110792.5</v>
      </c>
    </row>
  </sheetData>
  <autoFilter ref="A1:S155" xr:uid="{08FC126C-A5EB-294D-8195-8D9762BF5E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ASIANPAINT_EARNINGS_OPTIONS_ANA</vt:lpstr>
      <vt:lpstr>BHARTIARTL_EARNINGS_OPTIONS_ANA</vt:lpstr>
      <vt:lpstr>DRREDDY_EARNINGS_OPTIONS_ANALYS</vt:lpstr>
      <vt:lpstr>GRASIM_EARNINGS_OPTIONS_ANALYSI</vt:lpstr>
      <vt:lpstr>POWERGRID_EARNINGS_OPTIONS_ANAL</vt:lpstr>
      <vt:lpstr>TATASTEEL_EARNINGS_OPTIONS_ANAL</vt:lpstr>
      <vt:lpstr>TECHM_EARNINGS_OPTIONS_ANALYSIS</vt:lpstr>
      <vt:lpstr>RELIANCE_EARNINGS_OPTIONS_ANALY</vt:lpstr>
      <vt:lpstr>TCS_EARNINGS_OPTIONS_ANALYSIS_P</vt:lpstr>
      <vt:lpstr>HDFCBANK_EARNINGS_OPTIONS_ANALY</vt:lpstr>
      <vt:lpstr>HINDUNILVR_EARNINGS_OPTIONS_ANA</vt:lpstr>
      <vt:lpstr>ICICIBANK_EARNINGS_OPTIONS_ANAL</vt:lpstr>
      <vt:lpstr>INFY_EARNINGS_OPTIONS_ANALYSIS_</vt:lpstr>
      <vt:lpstr>LT_EARNINGS_OPTIONS_ANALYSIS_PN</vt:lpstr>
      <vt:lpstr>AXISBANK_EARNINGS_OPTIONS_ANALY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Sreeram</dc:creator>
  <cp:lastModifiedBy>Rahul Sreeram</cp:lastModifiedBy>
  <dcterms:created xsi:type="dcterms:W3CDTF">2025-06-23T09:48:00Z</dcterms:created>
  <dcterms:modified xsi:type="dcterms:W3CDTF">2025-06-28T01:39:21Z</dcterms:modified>
</cp:coreProperties>
</file>