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 codeName="{AE6600E7-7A62-396C-DE95-9942FA9DD81E}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easy4me-my.sharepoint.com/personal/office_easy4me_onmicrosoft_com/Documents/FTP/easy4me.info/workfiles/m4/"/>
    </mc:Choice>
  </mc:AlternateContent>
  <xr:revisionPtr revIDLastSave="41" documentId="11_5D9A11B63B427ADF17DE6D87D3DEE2B6C22BE29A" xr6:coauthVersionLast="47" xr6:coauthVersionMax="47" xr10:uidLastSave="{F413B203-12BB-4BA1-A4B0-E55517D6DA3F}"/>
  <bookViews>
    <workbookView xWindow="951" yWindow="883" windowWidth="26195" windowHeight="16800" xr2:uid="{00000000-000D-0000-FFFF-FFFF00000000}"/>
  </bookViews>
  <sheets>
    <sheet name="Tipps" sheetId="14" r:id="rId1"/>
    <sheet name="% formatieren" sheetId="31" r:id="rId2"/>
    <sheet name="Prozentanteil" sheetId="23" r:id="rId3"/>
    <sheet name="Prozentsatz" sheetId="24" r:id="rId4"/>
    <sheet name="MWST 1" sheetId="28" r:id="rId5"/>
    <sheet name="MWST 2" sheetId="32" r:id="rId6"/>
    <sheet name="MWST 3" sheetId="33" r:id="rId7"/>
    <sheet name="Zinsen" sheetId="16" r:id="rId8"/>
  </sheets>
  <definedNames>
    <definedName name="Grundwert">Prozentanteil!$A$28:$A$34</definedName>
    <definedName name="nicht_ok">'% formatieren'!$L$6</definedName>
    <definedName name="Prozentanteil">Prozentanteil!$B$27:$E$27</definedName>
    <definedName name="richtig">'% formatieren'!$L$5</definedName>
  </definedNames>
  <calcPr calcId="191029"/>
</workbook>
</file>

<file path=xl/calcChain.xml><?xml version="1.0" encoding="utf-8"?>
<calcChain xmlns="http://schemas.openxmlformats.org/spreadsheetml/2006/main">
  <c r="L6" i="23" l="1"/>
  <c r="M5" i="31"/>
  <c r="N5" i="31"/>
  <c r="M6" i="31"/>
  <c r="N6" i="31"/>
  <c r="M7" i="31"/>
  <c r="N7" i="31"/>
  <c r="M8" i="31"/>
  <c r="N8" i="31"/>
  <c r="L8" i="23"/>
  <c r="L5" i="23"/>
  <c r="L5" i="16"/>
  <c r="M5" i="16"/>
  <c r="L6" i="16"/>
  <c r="M6" i="16"/>
  <c r="L7" i="16"/>
  <c r="M7" i="16"/>
  <c r="L8" i="16"/>
  <c r="M8" i="16"/>
  <c r="L9" i="16"/>
  <c r="M9" i="16"/>
  <c r="L4" i="16"/>
  <c r="M4" i="16"/>
  <c r="L12" i="33"/>
  <c r="M12" i="33"/>
  <c r="L11" i="33"/>
  <c r="M11" i="33"/>
  <c r="L10" i="33"/>
  <c r="M10" i="33"/>
  <c r="L9" i="33"/>
  <c r="M9" i="33"/>
  <c r="L8" i="33"/>
  <c r="M8" i="33"/>
  <c r="L7" i="33"/>
  <c r="M7" i="33"/>
  <c r="L6" i="33"/>
  <c r="M6" i="33"/>
  <c r="L5" i="33"/>
  <c r="M5" i="33"/>
  <c r="L12" i="32"/>
  <c r="L11" i="32"/>
  <c r="L10" i="32"/>
  <c r="L9" i="32"/>
  <c r="L8" i="32"/>
  <c r="L7" i="32"/>
  <c r="L6" i="32"/>
  <c r="L5" i="32"/>
  <c r="L6" i="28"/>
  <c r="L7" i="28"/>
  <c r="L8" i="28"/>
  <c r="L9" i="28"/>
  <c r="L10" i="28"/>
  <c r="L11" i="28"/>
  <c r="L12" i="28"/>
  <c r="L5" i="28"/>
  <c r="M23" i="24"/>
  <c r="M24" i="24"/>
  <c r="M25" i="24"/>
  <c r="M26" i="24"/>
  <c r="M27" i="24"/>
  <c r="M22" i="24"/>
  <c r="L13" i="24"/>
  <c r="L14" i="24"/>
  <c r="L15" i="24"/>
  <c r="L16" i="24"/>
  <c r="L17" i="24"/>
  <c r="L12" i="24"/>
  <c r="L29" i="24"/>
  <c r="L7" i="24"/>
  <c r="L6" i="24"/>
  <c r="L5" i="24"/>
  <c r="L4" i="24"/>
  <c r="L12" i="23"/>
  <c r="L9" i="23"/>
  <c r="L7" i="23"/>
  <c r="L4" i="23"/>
  <c r="O29" i="23"/>
  <c r="P29" i="23"/>
  <c r="Q29" i="23"/>
  <c r="R29" i="23"/>
  <c r="O30" i="23"/>
  <c r="P30" i="23"/>
  <c r="Q30" i="23"/>
  <c r="R30" i="23"/>
  <c r="O31" i="23"/>
  <c r="P31" i="23"/>
  <c r="Q31" i="23"/>
  <c r="R31" i="23"/>
  <c r="O32" i="23"/>
  <c r="P32" i="23"/>
  <c r="Q32" i="23"/>
  <c r="R32" i="23"/>
  <c r="O33" i="23"/>
  <c r="P33" i="23"/>
  <c r="Q33" i="23"/>
  <c r="R33" i="23"/>
  <c r="O34" i="23"/>
  <c r="P34" i="23"/>
  <c r="Q34" i="23"/>
  <c r="R34" i="23"/>
  <c r="P28" i="23"/>
  <c r="Q28" i="23"/>
  <c r="R28" i="23"/>
  <c r="O28" i="23"/>
  <c r="M23" i="31"/>
  <c r="M24" i="31"/>
  <c r="M25" i="31"/>
  <c r="M26" i="31"/>
  <c r="M27" i="31"/>
  <c r="M22" i="31"/>
  <c r="M15" i="31"/>
  <c r="M16" i="31"/>
  <c r="M17" i="31"/>
  <c r="M18" i="31"/>
  <c r="M19" i="31"/>
  <c r="M14" i="31"/>
  <c r="N9" i="31"/>
  <c r="M9" i="31"/>
  <c r="N23" i="31"/>
  <c r="N25" i="31"/>
  <c r="N26" i="31"/>
  <c r="N27" i="31"/>
  <c r="N24" i="31"/>
  <c r="N22" i="31"/>
  <c r="N25" i="24"/>
  <c r="E14" i="31"/>
  <c r="M5" i="24"/>
  <c r="M13" i="24"/>
  <c r="N22" i="24"/>
  <c r="E8" i="31"/>
  <c r="N27" i="24"/>
  <c r="O24" i="31"/>
  <c r="O25" i="31"/>
  <c r="E9" i="31"/>
  <c r="M16" i="24"/>
  <c r="G5" i="31"/>
  <c r="E7" i="31"/>
  <c r="G6" i="31"/>
  <c r="N24" i="24"/>
  <c r="M14" i="24"/>
  <c r="E17" i="31"/>
  <c r="E6" i="31"/>
  <c r="M8" i="24"/>
  <c r="M15" i="24"/>
  <c r="M4" i="24"/>
  <c r="E16" i="31"/>
  <c r="M7" i="24"/>
  <c r="N26" i="24"/>
  <c r="E5" i="31"/>
  <c r="G9" i="31"/>
  <c r="G8" i="31"/>
  <c r="M9" i="24"/>
  <c r="E15" i="31"/>
  <c r="O23" i="31"/>
  <c r="N23" i="24"/>
  <c r="E19" i="31"/>
  <c r="M6" i="24"/>
  <c r="O22" i="31"/>
  <c r="G7" i="31"/>
  <c r="O26" i="31"/>
  <c r="O27" i="31"/>
  <c r="E18" i="31"/>
  <c r="M17" i="24"/>
  <c r="M12" i="24"/>
  <c r="M29" i="24"/>
  <c r="N29" i="24" l="1"/>
  <c r="N12" i="24"/>
  <c r="N17" i="24"/>
  <c r="P23" i="31"/>
  <c r="E23" i="31" s="1"/>
  <c r="N6" i="24"/>
  <c r="O23" i="24"/>
  <c r="N9" i="24"/>
  <c r="O26" i="24"/>
  <c r="N7" i="24"/>
  <c r="N4" i="24"/>
  <c r="N15" i="24"/>
  <c r="P26" i="31"/>
  <c r="E26" i="31" s="1"/>
  <c r="N8" i="24"/>
  <c r="P25" i="31"/>
  <c r="E25" i="31" s="1"/>
  <c r="N14" i="24"/>
  <c r="P24" i="31"/>
  <c r="E24" i="31" s="1"/>
  <c r="O24" i="24"/>
  <c r="N16" i="24"/>
  <c r="O27" i="24"/>
  <c r="O22" i="24"/>
  <c r="P27" i="31"/>
  <c r="E27" i="31" s="1"/>
  <c r="N13" i="24"/>
  <c r="N5" i="24"/>
  <c r="O25" i="24"/>
  <c r="P22" i="31"/>
  <c r="E22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" authorId="0" shapeId="0" xr:uid="{00000000-0006-0000-0800-000001000000}">
      <text>
        <r>
          <rPr>
            <sz val="10"/>
            <color indexed="81"/>
            <rFont val="Tahoma"/>
            <family val="2"/>
          </rPr>
          <t xml:space="preserve">Guthaben </t>
        </r>
        <r>
          <rPr>
            <sz val="10"/>
            <color indexed="10"/>
            <rFont val="Tahoma"/>
            <family val="2"/>
          </rPr>
          <t>mal</t>
        </r>
        <r>
          <rPr>
            <sz val="10"/>
            <color indexed="81"/>
            <rFont val="Tahoma"/>
            <family val="2"/>
          </rPr>
          <t xml:space="preserve"> Zinssatz</t>
        </r>
      </text>
    </comment>
    <comment ref="E3" authorId="0" shapeId="0" xr:uid="{00000000-0006-0000-0800-000002000000}">
      <text>
        <r>
          <rPr>
            <sz val="10"/>
            <color indexed="81"/>
            <rFont val="Tahoma"/>
            <family val="2"/>
          </rPr>
          <t xml:space="preserve">Guthaben </t>
        </r>
        <r>
          <rPr>
            <b/>
            <sz val="10"/>
            <color indexed="81"/>
            <rFont val="Tahoma"/>
            <family val="2"/>
          </rPr>
          <t>+</t>
        </r>
        <r>
          <rPr>
            <sz val="10"/>
            <color indexed="81"/>
            <rFont val="Tahoma"/>
            <family val="2"/>
          </rPr>
          <t xml:space="preserve"> Zinsbetrag</t>
        </r>
      </text>
    </comment>
  </commentList>
</comments>
</file>

<file path=xl/sharedStrings.xml><?xml version="1.0" encoding="utf-8"?>
<sst xmlns="http://schemas.openxmlformats.org/spreadsheetml/2006/main" count="140" uniqueCount="92">
  <si>
    <t>Name</t>
  </si>
  <si>
    <t>Zinsen berechnen</t>
  </si>
  <si>
    <t>Guthaben</t>
  </si>
  <si>
    <t>Zinssatz</t>
  </si>
  <si>
    <t>Zinsbetrag</t>
  </si>
  <si>
    <t>Anhalt</t>
  </si>
  <si>
    <t>Berndorfer</t>
  </si>
  <si>
    <t>Kringl</t>
  </si>
  <si>
    <t>Landmann</t>
  </si>
  <si>
    <t>Sterndorfer</t>
  </si>
  <si>
    <t>Zingel</t>
  </si>
  <si>
    <t>Guthaben neu</t>
  </si>
  <si>
    <t>Berechne den Prozentsatz!</t>
  </si>
  <si>
    <t>Anteil in % (Prozentsatz)</t>
  </si>
  <si>
    <t>20 von 120</t>
  </si>
  <si>
    <t>15 von 300</t>
  </si>
  <si>
    <t>140 von 1000</t>
  </si>
  <si>
    <t>40 von 200</t>
  </si>
  <si>
    <t>45 von 200</t>
  </si>
  <si>
    <t>1200 von 178000</t>
  </si>
  <si>
    <t>Berechne die Mehrwertsteuer!</t>
  </si>
  <si>
    <t>Mehrwertsteuersatz in %</t>
  </si>
  <si>
    <t>Mehrwertsteuer (MWST)</t>
  </si>
  <si>
    <t>Multipliziere das Guthaben mit den Zinsatz und du erhältst den Zinsbetrag!</t>
  </si>
  <si>
    <t>ist gleich viel wie</t>
  </si>
  <si>
    <t>als Dezimalzahl</t>
  </si>
  <si>
    <t>als Prozent</t>
  </si>
  <si>
    <t>78 Prozent</t>
  </si>
  <si>
    <t>100 Prozent</t>
  </si>
  <si>
    <t>50 Prozent</t>
  </si>
  <si>
    <t>2 Prozent</t>
  </si>
  <si>
    <t>16 Prozent</t>
  </si>
  <si>
    <t>Gib die angegebenen Werte ein:</t>
  </si>
  <si>
    <t>formatiere als</t>
  </si>
  <si>
    <t>Prozent</t>
  </si>
  <si>
    <t>Dezimalzahl</t>
  </si>
  <si>
    <t>1. Spalte</t>
  </si>
  <si>
    <t>2. Spalte</t>
  </si>
  <si>
    <t>Standard?</t>
  </si>
  <si>
    <t>Dezimalzahl?</t>
  </si>
  <si>
    <t>Grundwert</t>
  </si>
  <si>
    <t>Prozentanteil</t>
  </si>
  <si>
    <t>Prozentsatz</t>
  </si>
  <si>
    <t>Berechne den Prozentanteil A!</t>
  </si>
  <si>
    <r>
      <t xml:space="preserve">Formel: </t>
    </r>
    <r>
      <rPr>
        <sz val="16"/>
        <rFont val="Calibri"/>
        <family val="2"/>
        <scheme val="minor"/>
      </rPr>
      <t>Prozentanteil A = Grundwert G * Prozentsatz p</t>
    </r>
  </si>
  <si>
    <t>Prozentanteil berechnen</t>
  </si>
  <si>
    <t>Eine Wohnung wird um 145.000 Euro verkauft.
Der Makler verlangt 3,6% Provision.
Wie viel erhält er?</t>
  </si>
  <si>
    <t>Die Provision beträgt:</t>
  </si>
  <si>
    <t>Grundwert G</t>
  </si>
  <si>
    <t>Prozentsatz p</t>
  </si>
  <si>
    <r>
      <t xml:space="preserve">10% von </t>
    </r>
    <r>
      <rPr>
        <b/>
        <sz val="11"/>
        <color theme="1"/>
        <rFont val="Calibri"/>
        <family val="2"/>
        <scheme val="minor"/>
      </rPr>
      <t>150 Euro</t>
    </r>
    <r>
      <rPr>
        <sz val="11"/>
        <color theme="1"/>
        <rFont val="Calibri"/>
        <family val="2"/>
        <scheme val="minor"/>
      </rPr>
      <t xml:space="preserve"> sind:</t>
    </r>
  </si>
  <si>
    <r>
      <t xml:space="preserve">12% von </t>
    </r>
    <r>
      <rPr>
        <b/>
        <sz val="11"/>
        <color theme="1"/>
        <rFont val="Calibri"/>
        <family val="2"/>
        <scheme val="minor"/>
      </rPr>
      <t>220 Euro</t>
    </r>
    <r>
      <rPr>
        <sz val="11"/>
        <color theme="1"/>
        <rFont val="Calibri"/>
        <family val="2"/>
        <scheme val="minor"/>
      </rPr>
      <t xml:space="preserve"> sind:</t>
    </r>
  </si>
  <si>
    <r>
      <t xml:space="preserve">48% von </t>
    </r>
    <r>
      <rPr>
        <b/>
        <sz val="11"/>
        <color theme="1"/>
        <rFont val="Calibri"/>
        <family val="2"/>
        <scheme val="minor"/>
      </rPr>
      <t>400 Euro</t>
    </r>
    <r>
      <rPr>
        <sz val="11"/>
        <color theme="1"/>
        <rFont val="Calibri"/>
        <family val="2"/>
        <scheme val="minor"/>
      </rPr>
      <t xml:space="preserve"> sind:</t>
    </r>
  </si>
  <si>
    <r>
      <t xml:space="preserve">4% von </t>
    </r>
    <r>
      <rPr>
        <b/>
        <sz val="11"/>
        <color theme="1"/>
        <rFont val="Calibri"/>
        <family val="2"/>
        <scheme val="minor"/>
      </rPr>
      <t>20 Euro</t>
    </r>
    <r>
      <rPr>
        <sz val="11"/>
        <color theme="1"/>
        <rFont val="Calibri"/>
        <family val="2"/>
        <scheme val="minor"/>
      </rPr>
      <t xml:space="preserve"> sind:</t>
    </r>
  </si>
  <si>
    <r>
      <t xml:space="preserve">150% von </t>
    </r>
    <r>
      <rPr>
        <b/>
        <sz val="11"/>
        <color theme="1"/>
        <rFont val="Calibri"/>
        <family val="2"/>
        <scheme val="minor"/>
      </rPr>
      <t>30 Euro</t>
    </r>
    <r>
      <rPr>
        <sz val="11"/>
        <color theme="1"/>
        <rFont val="Calibri"/>
        <family val="2"/>
        <scheme val="minor"/>
      </rPr>
      <t xml:space="preserve"> sind:</t>
    </r>
  </si>
  <si>
    <r>
      <t xml:space="preserve">500% von </t>
    </r>
    <r>
      <rPr>
        <b/>
        <sz val="11"/>
        <color theme="1"/>
        <rFont val="Calibri"/>
        <family val="2"/>
        <scheme val="minor"/>
      </rPr>
      <t>200 Euro</t>
    </r>
    <r>
      <rPr>
        <sz val="11"/>
        <color theme="1"/>
        <rFont val="Calibri"/>
        <family val="2"/>
        <scheme val="minor"/>
      </rPr>
      <t xml:space="preserve"> sind:</t>
    </r>
  </si>
  <si>
    <t>von</t>
  </si>
  <si>
    <t>sind</t>
  </si>
  <si>
    <r>
      <t xml:space="preserve">Grundwert </t>
    </r>
    <r>
      <rPr>
        <b/>
        <sz val="11"/>
        <color theme="1"/>
        <rFont val="Calibri"/>
        <family val="2"/>
        <scheme val="minor"/>
      </rPr>
      <t>G</t>
    </r>
  </si>
  <si>
    <r>
      <t xml:space="preserve">Prozentsatz </t>
    </r>
    <r>
      <rPr>
        <b/>
        <sz val="11"/>
        <color theme="1"/>
        <rFont val="Calibri"/>
        <family val="2"/>
        <scheme val="minor"/>
      </rPr>
      <t>p</t>
    </r>
  </si>
  <si>
    <r>
      <t xml:space="preserve">Prozentanteil </t>
    </r>
    <r>
      <rPr>
        <b/>
        <sz val="11"/>
        <color theme="1"/>
        <rFont val="Calibri"/>
        <family val="2"/>
        <scheme val="minor"/>
      </rPr>
      <t>A</t>
    </r>
  </si>
  <si>
    <t>Prozentsatz berechnen</t>
  </si>
  <si>
    <t>12 € von 60 € sind:</t>
  </si>
  <si>
    <t>15 € von 60 € sind:</t>
  </si>
  <si>
    <t>20 € von 60 € sind:</t>
  </si>
  <si>
    <t>30 € von 60 € sind:</t>
  </si>
  <si>
    <t>60 € von 60 € sind:</t>
  </si>
  <si>
    <t>90 € von 60 € sind:</t>
  </si>
  <si>
    <t>Formatierung</t>
  </si>
  <si>
    <t>Wert</t>
  </si>
  <si>
    <t>In einer Klasse sind 25 Kinder.
11 davon sind Mädchen.
Wie viel Prozent sind das?</t>
  </si>
  <si>
    <t>Der Anteil von Mädchen ist:</t>
  </si>
  <si>
    <t>A</t>
  </si>
  <si>
    <t>G</t>
  </si>
  <si>
    <t>p</t>
  </si>
  <si>
    <t>Format P2</t>
  </si>
  <si>
    <t>Nettopreis (ohne MWST)</t>
  </si>
  <si>
    <r>
      <t xml:space="preserve">Grundwert </t>
    </r>
    <r>
      <rPr>
        <b/>
        <sz val="10"/>
        <color rgb="FFC00000"/>
        <rFont val="Calibri"/>
        <family val="2"/>
        <scheme val="minor"/>
      </rPr>
      <t>G</t>
    </r>
  </si>
  <si>
    <r>
      <t xml:space="preserve">Prozentsatz </t>
    </r>
    <r>
      <rPr>
        <b/>
        <sz val="10"/>
        <color rgb="FFC00000"/>
        <rFont val="Calibri"/>
        <family val="2"/>
        <scheme val="minor"/>
      </rPr>
      <t>p</t>
    </r>
  </si>
  <si>
    <r>
      <t xml:space="preserve">Prozentanteil </t>
    </r>
    <r>
      <rPr>
        <b/>
        <sz val="10"/>
        <color rgb="FFC00000"/>
        <rFont val="Calibri"/>
        <family val="2"/>
        <scheme val="minor"/>
      </rPr>
      <t>A</t>
    </r>
  </si>
  <si>
    <r>
      <t xml:space="preserve">Bei dieser Aufgabe ist der Mehrwertsteuersatz in Prozent angegeben:
</t>
    </r>
    <r>
      <rPr>
        <b/>
        <sz val="11"/>
        <rFont val="Calibri"/>
        <family val="2"/>
        <scheme val="minor"/>
      </rPr>
      <t>Multipliziere den Nettopreis mit dem Mehrwertsteuersatz!</t>
    </r>
  </si>
  <si>
    <r>
      <t xml:space="preserve">Bei dieser Aufgabe ist der Mehrwertsteuersatz als </t>
    </r>
    <r>
      <rPr>
        <b/>
        <sz val="11"/>
        <color rgb="FFC00000"/>
        <rFont val="Calibri"/>
        <family val="2"/>
        <scheme val="minor"/>
      </rPr>
      <t>ganze Zahl</t>
    </r>
    <r>
      <rPr>
        <sz val="11"/>
        <rFont val="Calibri"/>
        <family val="2"/>
        <scheme val="minor"/>
      </rPr>
      <t xml:space="preserve"> angegeben.
</t>
    </r>
    <r>
      <rPr>
        <b/>
        <sz val="11"/>
        <rFont val="Calibri"/>
        <family val="2"/>
        <scheme val="minor"/>
      </rPr>
      <t>Daher muss das Ergebnis nach der Multiplikation durch 100 dividiert werden.</t>
    </r>
  </si>
  <si>
    <t>Bruttopreis (Nettopreis + Mwst)</t>
  </si>
  <si>
    <t>Berechne die Mehrwertsteuer und den Bruttopreis!</t>
  </si>
  <si>
    <t>Prozentrechnen</t>
  </si>
  <si>
    <r>
      <rPr>
        <i/>
        <sz val="11"/>
        <color theme="1"/>
        <rFont val="Calibri"/>
        <family val="2"/>
        <scheme val="minor"/>
      </rPr>
      <t>Beispiel:</t>
    </r>
    <r>
      <rPr>
        <sz val="11"/>
        <color theme="1"/>
        <rFont val="Calibri"/>
        <family val="2"/>
        <scheme val="minor"/>
      </rPr>
      <t xml:space="preserve"> Schreib 0,05 in die Zelle D14 und formatiere sie als Prozent!</t>
    </r>
  </si>
  <si>
    <r>
      <t>E</t>
    </r>
    <r>
      <rPr>
        <b/>
        <sz val="24"/>
        <color indexed="30"/>
        <rFont val="Tahoma"/>
        <family val="2"/>
      </rPr>
      <t>AS</t>
    </r>
    <r>
      <rPr>
        <b/>
        <sz val="24"/>
        <color indexed="24"/>
        <rFont val="Tahoma"/>
        <family val="2"/>
      </rPr>
      <t>Y</t>
    </r>
    <r>
      <rPr>
        <b/>
        <sz val="24"/>
        <color indexed="14"/>
        <rFont val="Tahoma"/>
        <family val="2"/>
      </rPr>
      <t>4</t>
    </r>
    <r>
      <rPr>
        <b/>
        <sz val="24"/>
        <color indexed="52"/>
        <rFont val="Tahoma"/>
        <family val="2"/>
      </rPr>
      <t>M</t>
    </r>
    <r>
      <rPr>
        <b/>
        <sz val="24"/>
        <color indexed="10"/>
        <rFont val="Tahoma"/>
        <family val="2"/>
      </rPr>
      <t>E</t>
    </r>
  </si>
  <si>
    <r>
      <rPr>
        <sz val="18"/>
        <color rgb="FF00B050"/>
        <rFont val="Calibri"/>
        <family val="2"/>
        <scheme val="minor"/>
      </rPr>
      <t>Ein Prozent ist ein Hundertstel: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20"/>
        <color theme="9" tint="-0.249977111117893"/>
        <rFont val="Calibri"/>
        <family val="2"/>
        <scheme val="minor"/>
      </rPr>
      <t>1% = 0,01</t>
    </r>
  </si>
  <si>
    <r>
      <t xml:space="preserve">Mehrwertsteuersatz als </t>
    </r>
    <r>
      <rPr>
        <b/>
        <sz val="10"/>
        <color rgb="FFFF0000"/>
        <rFont val="Calibri"/>
        <family val="2"/>
        <scheme val="minor"/>
      </rPr>
      <t>Zahl</t>
    </r>
  </si>
  <si>
    <t>Beim Formatieren von Zellen wird die Überprüfung auf Richtigkeit nicht immer  sofort durchgeführt! 
Klicke dann auf die Schaltfläche, um deine Eingaben zu überprüfen.</t>
  </si>
  <si>
    <r>
      <rPr>
        <b/>
        <sz val="10"/>
        <rFont val="Calibri"/>
        <family val="2"/>
        <scheme val="minor"/>
      </rPr>
      <t>Zinsbetrag</t>
    </r>
    <r>
      <rPr>
        <sz val="10"/>
        <rFont val="Calibri"/>
        <family val="2"/>
        <scheme val="minor"/>
      </rPr>
      <t>: Das sind die Zinsen die du pro Jahr erhältst!</t>
    </r>
  </si>
  <si>
    <r>
      <rPr>
        <b/>
        <sz val="10"/>
        <rFont val="Calibri"/>
        <family val="2"/>
        <scheme val="minor"/>
      </rPr>
      <t>Guthaben neu</t>
    </r>
    <r>
      <rPr>
        <sz val="10"/>
        <rFont val="Calibri"/>
        <family val="2"/>
        <scheme val="minor"/>
      </rPr>
      <t>: Das ist das Guthaben vom Vorjahr plus den Zinsbetrag!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</si>
</sst>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* #,##0.00\ &quot;DM&quot;_-;\-* #,##0.00\ &quot;DM&quot;_-;_-* &quot;-&quot;??\ &quot;DM&quot;_-;_-@_-"/>
    <numFmt numFmtId="165" formatCode="_-* #,##0.00\ [$€]_-;\-* #,##0.00\ [$€]_-;_-* &quot;-&quot;??\ [$€]_-;_-@_-"/>
    <numFmt numFmtId="166" formatCode="0.0\ &quot;Std&quot;"/>
    <numFmt numFmtId="167" formatCode="_-* #,##0\ [$€]_-;\-* #,##0\ [$€]_-;_-* &quot;-&quot;??\ [$€]_-;_-@_-"/>
    <numFmt numFmtId="168" formatCode="0.0%"/>
    <numFmt numFmtId="169" formatCode="[$€-C07]&quot; &quot;#,##0.00;[Red]&quot;-&quot;[$€-C07]&quot; &quot;#,##0.00"/>
    <numFmt numFmtId="170" formatCode="_-* #,##0.00\ [$€-803]_-;\-* #,##0.00\ [$€-803]_-;_-* &quot;-&quot;??\ [$€-803]_-;_-@_-"/>
  </numFmts>
  <fonts count="5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1"/>
      <name val="Tahoma"/>
      <family val="2"/>
    </font>
    <font>
      <b/>
      <sz val="10"/>
      <name val="CG Times"/>
      <family val="1"/>
    </font>
    <font>
      <b/>
      <sz val="28"/>
      <color indexed="23"/>
      <name val="Tahoma"/>
      <family val="2"/>
    </font>
    <font>
      <b/>
      <sz val="20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rlito"/>
      <family val="2"/>
    </font>
    <font>
      <sz val="12"/>
      <color theme="1"/>
      <name val="Calibri"/>
      <family val="2"/>
      <scheme val="minor"/>
    </font>
    <font>
      <sz val="9"/>
      <color rgb="FF5F5F5F"/>
      <name val="Calibri"/>
      <family val="2"/>
      <scheme val="minor"/>
    </font>
    <font>
      <sz val="11"/>
      <color rgb="FF5F5F5F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Windings"/>
    </font>
    <font>
      <b/>
      <sz val="12"/>
      <color rgb="FF00B050"/>
      <name val="Wingdings"/>
      <charset val="2"/>
    </font>
    <font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sz val="24"/>
      <color rgb="FFC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sz val="16"/>
      <color rgb="FF00BF00"/>
      <name val="Calibri"/>
      <family val="2"/>
      <scheme val="minor"/>
    </font>
    <font>
      <sz val="9"/>
      <name val="Arial"/>
      <family val="2"/>
    </font>
    <font>
      <b/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20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008000"/>
      <name val="Arial"/>
      <family val="2"/>
    </font>
    <font>
      <sz val="12"/>
      <color rgb="FF008000"/>
      <name val="Arial"/>
      <family val="2"/>
    </font>
    <font>
      <i/>
      <sz val="11"/>
      <color theme="1"/>
      <name val="Calibri"/>
      <family val="2"/>
      <scheme val="minor"/>
    </font>
    <font>
      <b/>
      <sz val="24"/>
      <color indexed="56"/>
      <name val="Tahoma"/>
      <family val="2"/>
    </font>
    <font>
      <b/>
      <sz val="24"/>
      <color indexed="30"/>
      <name val="Tahoma"/>
      <family val="2"/>
    </font>
    <font>
      <b/>
      <sz val="24"/>
      <color indexed="24"/>
      <name val="Tahoma"/>
      <family val="2"/>
    </font>
    <font>
      <b/>
      <sz val="24"/>
      <color indexed="14"/>
      <name val="Tahoma"/>
      <family val="2"/>
    </font>
    <font>
      <b/>
      <sz val="24"/>
      <color indexed="52"/>
      <name val="Tahoma"/>
      <family val="2"/>
    </font>
    <font>
      <b/>
      <sz val="24"/>
      <color indexed="10"/>
      <name val="Tahoma"/>
      <family val="2"/>
    </font>
    <font>
      <sz val="18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indexed="81"/>
      <name val="Tahoma"/>
      <family val="2"/>
    </font>
    <font>
      <sz val="10"/>
      <color indexed="1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rgb="FFFFFFC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D0"/>
        <bgColor rgb="FFFFFFD0"/>
      </patternFill>
    </fill>
    <fill>
      <patternFill patternType="solid">
        <fgColor rgb="FFFFFFC0"/>
        <bgColor rgb="FFFFFFC0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2">
    <xf numFmtId="0" fontId="0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/>
    <xf numFmtId="166" fontId="8" fillId="2" borderId="1"/>
    <xf numFmtId="164" fontId="8" fillId="2" borderId="2">
      <alignment horizontal="center" vertical="top" wrapText="1"/>
    </xf>
    <xf numFmtId="164" fontId="11" fillId="2" borderId="2"/>
    <xf numFmtId="0" fontId="7" fillId="0" borderId="0"/>
    <xf numFmtId="44" fontId="15" fillId="0" borderId="0" applyFont="0" applyFill="0" applyBorder="0" applyAlignment="0" applyProtection="0"/>
    <xf numFmtId="0" fontId="17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91">
    <xf numFmtId="0" fontId="0" fillId="0" borderId="0" xfId="0"/>
    <xf numFmtId="0" fontId="12" fillId="0" borderId="0" xfId="0" applyFont="1" applyAlignment="1">
      <alignment horizontal="left"/>
    </xf>
    <xf numFmtId="0" fontId="7" fillId="0" borderId="0" xfId="0" applyFont="1"/>
    <xf numFmtId="0" fontId="6" fillId="0" borderId="0" xfId="9" applyFont="1"/>
    <xf numFmtId="0" fontId="19" fillId="0" borderId="0" xfId="9" applyFont="1" applyAlignment="1">
      <alignment horizontal="center"/>
    </xf>
    <xf numFmtId="9" fontId="18" fillId="0" borderId="0" xfId="9" applyNumberFormat="1" applyFont="1"/>
    <xf numFmtId="0" fontId="18" fillId="4" borderId="5" xfId="11" applyNumberFormat="1" applyFont="1" applyFill="1" applyBorder="1"/>
    <xf numFmtId="9" fontId="6" fillId="0" borderId="0" xfId="10" applyFont="1"/>
    <xf numFmtId="0" fontId="20" fillId="0" borderId="0" xfId="9" applyFont="1"/>
    <xf numFmtId="0" fontId="6" fillId="0" borderId="0" xfId="9" applyFont="1" applyAlignment="1">
      <alignment horizontal="right" vertical="center" wrapText="1"/>
    </xf>
    <xf numFmtId="0" fontId="18" fillId="0" borderId="0" xfId="9" applyFont="1"/>
    <xf numFmtId="0" fontId="18" fillId="0" borderId="0" xfId="9" applyFont="1" applyAlignment="1">
      <alignment horizontal="right"/>
    </xf>
    <xf numFmtId="0" fontId="22" fillId="0" borderId="0" xfId="9" applyFont="1"/>
    <xf numFmtId="0" fontId="22" fillId="0" borderId="0" xfId="9" applyFont="1" applyAlignment="1">
      <alignment horizontal="center"/>
    </xf>
    <xf numFmtId="0" fontId="24" fillId="0" borderId="0" xfId="9" applyFont="1" applyAlignment="1">
      <alignment horizontal="center"/>
    </xf>
    <xf numFmtId="0" fontId="25" fillId="0" borderId="0" xfId="9" applyFont="1" applyAlignment="1">
      <alignment horizontal="center"/>
    </xf>
    <xf numFmtId="0" fontId="6" fillId="5" borderId="0" xfId="9" applyFont="1" applyFill="1"/>
    <xf numFmtId="0" fontId="27" fillId="0" borderId="0" xfId="0" applyFont="1"/>
    <xf numFmtId="0" fontId="28" fillId="0" borderId="0" xfId="0" applyFont="1"/>
    <xf numFmtId="0" fontId="27" fillId="0" borderId="0" xfId="0" applyFont="1" applyAlignment="1">
      <alignment horizontal="center"/>
    </xf>
    <xf numFmtId="44" fontId="29" fillId="0" borderId="0" xfId="8" applyFont="1"/>
    <xf numFmtId="44" fontId="29" fillId="0" borderId="0" xfId="8" applyFont="1" applyAlignment="1">
      <alignment horizontal="center" vertical="center"/>
    </xf>
    <xf numFmtId="0" fontId="6" fillId="0" borderId="0" xfId="0" applyFont="1"/>
    <xf numFmtId="169" fontId="6" fillId="8" borderId="6" xfId="0" applyNumberFormat="1" applyFont="1" applyFill="1" applyBorder="1"/>
    <xf numFmtId="0" fontId="6" fillId="0" borderId="0" xfId="0" applyFont="1" applyAlignment="1">
      <alignment horizontal="right" vertical="center"/>
    </xf>
    <xf numFmtId="44" fontId="29" fillId="0" borderId="7" xfId="8" applyFont="1" applyBorder="1" applyAlignment="1">
      <alignment horizontal="center" vertical="center"/>
    </xf>
    <xf numFmtId="9" fontId="29" fillId="7" borderId="11" xfId="0" applyNumberFormat="1" applyFont="1" applyFill="1" applyBorder="1" applyAlignment="1">
      <alignment horizontal="center"/>
    </xf>
    <xf numFmtId="9" fontId="29" fillId="7" borderId="12" xfId="0" applyNumberFormat="1" applyFont="1" applyFill="1" applyBorder="1" applyAlignment="1">
      <alignment horizontal="center"/>
    </xf>
    <xf numFmtId="9" fontId="29" fillId="7" borderId="13" xfId="0" applyNumberFormat="1" applyFont="1" applyFill="1" applyBorder="1" applyAlignment="1">
      <alignment horizontal="center"/>
    </xf>
    <xf numFmtId="44" fontId="29" fillId="6" borderId="7" xfId="8" applyFont="1" applyFill="1" applyBorder="1"/>
    <xf numFmtId="0" fontId="27" fillId="6" borderId="14" xfId="0" applyFont="1" applyFill="1" applyBorder="1"/>
    <xf numFmtId="0" fontId="30" fillId="6" borderId="15" xfId="0" applyFont="1" applyFill="1" applyBorder="1" applyAlignment="1">
      <alignment horizontal="center"/>
    </xf>
    <xf numFmtId="0" fontId="32" fillId="0" borderId="0" xfId="0" applyFont="1" applyAlignment="1">
      <alignment horizontal="left" vertical="center" indent="2"/>
    </xf>
    <xf numFmtId="0" fontId="27" fillId="0" borderId="0" xfId="0" applyFont="1" applyAlignment="1">
      <alignment horizontal="left" indent="1"/>
    </xf>
    <xf numFmtId="169" fontId="6" fillId="0" borderId="0" xfId="0" applyNumberFormat="1" applyFont="1"/>
    <xf numFmtId="0" fontId="6" fillId="0" borderId="0" xfId="0" applyFont="1" applyAlignment="1">
      <alignment horizontal="right"/>
    </xf>
    <xf numFmtId="9" fontId="18" fillId="0" borderId="0" xfId="0" applyNumberFormat="1" applyFont="1"/>
    <xf numFmtId="0" fontId="6" fillId="0" borderId="0" xfId="0" applyFont="1" applyAlignment="1">
      <alignment horizontal="center"/>
    </xf>
    <xf numFmtId="169" fontId="18" fillId="0" borderId="0" xfId="0" applyNumberFormat="1" applyFont="1" applyAlignment="1">
      <alignment horizontal="center"/>
    </xf>
    <xf numFmtId="10" fontId="18" fillId="0" borderId="0" xfId="0" applyNumberFormat="1" applyFont="1"/>
    <xf numFmtId="168" fontId="18" fillId="0" borderId="0" xfId="0" applyNumberFormat="1" applyFont="1"/>
    <xf numFmtId="44" fontId="29" fillId="11" borderId="7" xfId="8" applyFont="1" applyFill="1" applyBorder="1" applyAlignment="1">
      <alignment horizontal="center" vertical="center"/>
    </xf>
    <xf numFmtId="44" fontId="6" fillId="8" borderId="6" xfId="8" applyFont="1" applyFill="1" applyBorder="1"/>
    <xf numFmtId="44" fontId="18" fillId="9" borderId="6" xfId="8" applyFont="1" applyFill="1" applyBorder="1"/>
    <xf numFmtId="0" fontId="32" fillId="0" borderId="0" xfId="0" applyFont="1" applyAlignment="1">
      <alignment vertical="center"/>
    </xf>
    <xf numFmtId="0" fontId="6" fillId="9" borderId="6" xfId="2" applyNumberFormat="1" applyFont="1" applyFill="1" applyBorder="1"/>
    <xf numFmtId="0" fontId="6" fillId="0" borderId="0" xfId="0" applyFont="1" applyAlignment="1">
      <alignment horizontal="center" vertical="center"/>
    </xf>
    <xf numFmtId="169" fontId="18" fillId="0" borderId="0" xfId="0" applyNumberFormat="1" applyFont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 wrapText="1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10" fontId="6" fillId="9" borderId="6" xfId="2" applyNumberFormat="1" applyFont="1" applyFill="1" applyBorder="1"/>
    <xf numFmtId="44" fontId="18" fillId="0" borderId="0" xfId="8" applyFont="1" applyAlignment="1">
      <alignment horizontal="right"/>
    </xf>
    <xf numFmtId="44" fontId="27" fillId="0" borderId="0" xfId="0" applyNumberFormat="1" applyFont="1"/>
    <xf numFmtId="0" fontId="36" fillId="0" borderId="0" xfId="0" applyFont="1"/>
    <xf numFmtId="0" fontId="29" fillId="0" borderId="0" xfId="0" applyFont="1"/>
    <xf numFmtId="9" fontId="29" fillId="0" borderId="0" xfId="2" applyFont="1" applyAlignment="1">
      <alignment horizontal="right" indent="1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 wrapText="1"/>
    </xf>
    <xf numFmtId="44" fontId="29" fillId="10" borderId="7" xfId="0" applyNumberFormat="1" applyFont="1" applyFill="1" applyBorder="1"/>
    <xf numFmtId="1" fontId="29" fillId="0" borderId="0" xfId="2" applyNumberFormat="1" applyFont="1" applyAlignment="1">
      <alignment horizontal="center"/>
    </xf>
    <xf numFmtId="0" fontId="29" fillId="0" borderId="4" xfId="0" applyFont="1" applyBorder="1"/>
    <xf numFmtId="0" fontId="29" fillId="0" borderId="4" xfId="0" applyFont="1" applyBorder="1" applyAlignment="1">
      <alignment horizontal="center" wrapText="1"/>
    </xf>
    <xf numFmtId="167" fontId="29" fillId="0" borderId="0" xfId="1" applyNumberFormat="1" applyFont="1"/>
    <xf numFmtId="167" fontId="29" fillId="3" borderId="3" xfId="0" applyNumberFormat="1" applyFont="1" applyFill="1" applyBorder="1"/>
    <xf numFmtId="170" fontId="0" fillId="0" borderId="0" xfId="0" applyNumberFormat="1"/>
    <xf numFmtId="10" fontId="0" fillId="0" borderId="0" xfId="2" applyNumberFormat="1" applyFont="1"/>
    <xf numFmtId="0" fontId="5" fillId="0" borderId="0" xfId="9" applyFont="1"/>
    <xf numFmtId="0" fontId="4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8" fillId="4" borderId="5" xfId="10" applyNumberFormat="1" applyFont="1" applyFill="1" applyBorder="1"/>
    <xf numFmtId="0" fontId="3" fillId="0" borderId="0" xfId="9" applyFont="1"/>
    <xf numFmtId="0" fontId="2" fillId="0" borderId="0" xfId="0" applyFont="1"/>
    <xf numFmtId="0" fontId="6" fillId="0" borderId="0" xfId="9" applyFont="1" applyAlignment="1">
      <alignment horizontal="center" vertical="center"/>
    </xf>
    <xf numFmtId="0" fontId="6" fillId="0" borderId="0" xfId="9" applyFont="1" applyAlignment="1">
      <alignment horizontal="center"/>
    </xf>
    <xf numFmtId="0" fontId="4" fillId="0" borderId="0" xfId="9" applyFont="1" applyAlignment="1">
      <alignment horizontal="center"/>
    </xf>
    <xf numFmtId="0" fontId="26" fillId="0" borderId="0" xfId="9" applyFont="1" applyAlignment="1">
      <alignment horizontal="left" vertical="center" wrapText="1" inden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wrapText="1" indent="3"/>
    </xf>
    <xf numFmtId="0" fontId="30" fillId="7" borderId="8" xfId="0" applyFont="1" applyFill="1" applyBorder="1" applyAlignment="1">
      <alignment horizontal="center"/>
    </xf>
    <xf numFmtId="0" fontId="30" fillId="7" borderId="9" xfId="0" applyFont="1" applyFill="1" applyBorder="1" applyAlignment="1">
      <alignment horizontal="center"/>
    </xf>
    <xf numFmtId="0" fontId="30" fillId="7" borderId="10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 indent="1"/>
    </xf>
    <xf numFmtId="0" fontId="23" fillId="0" borderId="0" xfId="0" applyFont="1" applyAlignment="1">
      <alignment horizontal="left" wrapText="1"/>
    </xf>
    <xf numFmtId="0" fontId="23" fillId="12" borderId="0" xfId="0" applyFont="1" applyFill="1" applyAlignment="1">
      <alignment horizontal="center" vertical="center" wrapText="1"/>
    </xf>
    <xf numFmtId="0" fontId="13" fillId="13" borderId="0" xfId="0" applyFont="1" applyFill="1" applyAlignment="1">
      <alignment horizontal="center"/>
    </xf>
    <xf numFmtId="0" fontId="27" fillId="12" borderId="0" xfId="3" applyFont="1" applyFill="1" applyAlignment="1">
      <alignment horizontal="left" vertical="center" indent="1"/>
    </xf>
    <xf numFmtId="9" fontId="18" fillId="4" borderId="5" xfId="2" applyFont="1" applyFill="1" applyBorder="1"/>
    <xf numFmtId="0" fontId="1" fillId="0" borderId="0" xfId="9" applyFont="1"/>
  </cellXfs>
  <cellStyles count="12">
    <cellStyle name="Euro" xfId="1" xr:uid="{00000000-0005-0000-0000-000000000000}"/>
    <cellStyle name="Komma 2" xfId="11" xr:uid="{00000000-0005-0000-0000-000002000000}"/>
    <cellStyle name="Prozent" xfId="2" builtinId="5"/>
    <cellStyle name="Prozent 2" xfId="10" xr:uid="{00000000-0005-0000-0000-000004000000}"/>
    <cellStyle name="Standard" xfId="0" builtinId="0"/>
    <cellStyle name="Standard 2" xfId="7" xr:uid="{00000000-0005-0000-0000-000006000000}"/>
    <cellStyle name="Standard 3" xfId="9" xr:uid="{00000000-0005-0000-0000-000007000000}"/>
    <cellStyle name="Standard_2f wenn Bonus" xfId="3" xr:uid="{00000000-0005-0000-0000-000008000000}"/>
    <cellStyle name="Stundensummen" xfId="4" xr:uid="{00000000-0005-0000-0000-000009000000}"/>
    <cellStyle name="Währung" xfId="8" builtinId="4"/>
    <cellStyle name="Zusammen" xfId="5" xr:uid="{00000000-0005-0000-0000-00000B000000}"/>
    <cellStyle name="Zusammenfassung" xfId="6" xr:uid="{00000000-0005-0000-0000-00000C000000}"/>
  </cellStyles>
  <dxfs count="21">
    <dxf>
      <fill>
        <patternFill>
          <bgColor rgb="FFCCFF66"/>
        </patternFill>
      </fill>
    </dxf>
    <dxf>
      <fill>
        <patternFill>
          <bgColor rgb="FFCCFF66"/>
        </patternFill>
      </fill>
    </dxf>
    <dxf>
      <fill>
        <patternFill>
          <bgColor rgb="FFCCFF66"/>
        </patternFill>
      </fill>
    </dxf>
    <dxf>
      <fill>
        <patternFill>
          <bgColor rgb="FFCCFF66"/>
        </patternFill>
      </fill>
    </dxf>
    <dxf>
      <fill>
        <patternFill>
          <bgColor rgb="FFCCFF66"/>
        </patternFill>
      </fill>
    </dxf>
    <dxf>
      <fill>
        <patternFill>
          <bgColor rgb="FFCCFF66"/>
        </patternFill>
      </fill>
    </dxf>
    <dxf>
      <fill>
        <patternFill>
          <bgColor rgb="FFCCFF66"/>
        </patternFill>
      </fill>
    </dxf>
    <dxf>
      <fill>
        <patternFill>
          <bgColor rgb="FFCCFF66"/>
        </patternFill>
      </fill>
    </dxf>
    <dxf>
      <fill>
        <patternFill>
          <bgColor rgb="FFCCFF66"/>
        </patternFill>
      </fill>
    </dxf>
    <dxf>
      <fill>
        <patternFill>
          <bgColor rgb="FFCCFF66"/>
        </patternFill>
      </fill>
    </dxf>
    <dxf>
      <fill>
        <patternFill>
          <bgColor rgb="FFCCFF66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66"/>
        </patternFill>
      </fill>
    </dxf>
    <dxf>
      <fill>
        <patternFill>
          <bgColor rgb="FFCCFF99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</dxfs>
  <tableStyles count="0" defaultTableStyle="TableStyleMedium9" defaultPivotStyle="PivotStyleLight16"/>
  <colors>
    <mruColors>
      <color rgb="FF99FF66"/>
      <color rgb="FFCCFF66"/>
      <color rgb="FFFFFF99"/>
      <color rgb="FFCCFF99"/>
      <color rgb="FFFFFFCC"/>
      <color rgb="FFC6E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6/relationships/vbaProject" Target="vbaProject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138023</xdr:colOff>
      <xdr:row>13</xdr:row>
      <xdr:rowOff>17252</xdr:rowOff>
    </xdr:from>
    <xdr:to>
      <xdr:col>4</xdr:col>
      <xdr:colOff>457200</xdr:colOff>
      <xdr:row>17</xdr:row>
      <xdr:rowOff>102266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838" y="3312543"/>
          <a:ext cx="2656936" cy="740621"/>
        </a:xfrm>
        <a:prstGeom prst="rect">
          <a:avLst/>
        </a:prstGeom>
      </xdr:spPr>
    </xdr:pic>
    <xdr:clientData/>
  </xdr:twoCellAnchor>
  <xdr:twoCellAnchor editAs="oneCell">
    <xdr:from>
      <xdr:col>5</xdr:col>
      <xdr:colOff>148172</xdr:colOff>
      <xdr:row>5</xdr:row>
      <xdr:rowOff>50429</xdr:rowOff>
    </xdr:from>
    <xdr:to>
      <xdr:col>8</xdr:col>
      <xdr:colOff>73489</xdr:colOff>
      <xdr:row>26</xdr:row>
      <xdr:rowOff>127659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956938">
          <a:off x="3577172" y="2031629"/>
          <a:ext cx="2525642" cy="347765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60385</xdr:colOff>
      <xdr:row>1</xdr:row>
      <xdr:rowOff>69011</xdr:rowOff>
    </xdr:from>
    <xdr:to>
      <xdr:col>4</xdr:col>
      <xdr:colOff>621101</xdr:colOff>
      <xdr:row>8</xdr:row>
      <xdr:rowOff>8625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57200" y="1388853"/>
          <a:ext cx="2898475" cy="1095553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AT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Dieses Arbeitsmappe erfordert das Aktivieren von Makros, damit die Lösungen als richtig gekennzeichnet werden.</a:t>
          </a:r>
          <a:r>
            <a:rPr lang="de-AT" sz="14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19</xdr:row>
      <xdr:rowOff>25879</xdr:rowOff>
    </xdr:from>
    <xdr:to>
      <xdr:col>7</xdr:col>
      <xdr:colOff>595223</xdr:colOff>
      <xdr:row>19</xdr:row>
      <xdr:rowOff>500332</xdr:rowOff>
    </xdr:to>
    <xdr:sp macro="" textlink="">
      <xdr:nvSpPr>
        <xdr:cNvPr id="2" name="Legende mit Linie 2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519578" y="4175185"/>
          <a:ext cx="1673524" cy="474453"/>
        </a:xfrm>
        <a:prstGeom prst="borderCallout2">
          <a:avLst>
            <a:gd name="adj1" fmla="val 20602"/>
            <a:gd name="adj2" fmla="val 34"/>
            <a:gd name="adj3" fmla="val 18750"/>
            <a:gd name="adj4" fmla="val -16667"/>
            <a:gd name="adj5" fmla="val 101250"/>
            <a:gd name="adj6" fmla="val -32786"/>
          </a:avLst>
        </a:prstGeom>
        <a:solidFill>
          <a:srgbClr val="CCFF99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Formatiere diese Werte als Dezimalzahlen!</a:t>
          </a:r>
        </a:p>
      </xdr:txBody>
    </xdr:sp>
    <xdr:clientData/>
  </xdr:twoCellAnchor>
  <xdr:twoCellAnchor>
    <xdr:from>
      <xdr:col>4</xdr:col>
      <xdr:colOff>361949</xdr:colOff>
      <xdr:row>10</xdr:row>
      <xdr:rowOff>77637</xdr:rowOff>
    </xdr:from>
    <xdr:to>
      <xdr:col>7</xdr:col>
      <xdr:colOff>609600</xdr:colOff>
      <xdr:row>12</xdr:row>
      <xdr:rowOff>38100</xdr:rowOff>
    </xdr:to>
    <xdr:sp macro="" textlink="">
      <xdr:nvSpPr>
        <xdr:cNvPr id="3" name="Legende mit Linie 2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390899" y="2230287"/>
          <a:ext cx="1647826" cy="512913"/>
        </a:xfrm>
        <a:prstGeom prst="borderCallout2">
          <a:avLst>
            <a:gd name="adj1" fmla="val 20602"/>
            <a:gd name="adj2" fmla="val 34"/>
            <a:gd name="adj3" fmla="val 18750"/>
            <a:gd name="adj4" fmla="val -16667"/>
            <a:gd name="adj5" fmla="val 116203"/>
            <a:gd name="adj6" fmla="val -42837"/>
          </a:avLst>
        </a:prstGeom>
        <a:solidFill>
          <a:srgbClr val="CCFF99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Formatiere diese Werte als </a:t>
          </a:r>
          <a:r>
            <a:rPr lang="de-AT" sz="1100" b="1">
              <a:solidFill>
                <a:srgbClr val="FF0000"/>
              </a:solidFill>
            </a:rPr>
            <a:t>Prozent!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54429</xdr:colOff>
          <xdr:row>8</xdr:row>
          <xdr:rowOff>76200</xdr:rowOff>
        </xdr:from>
        <xdr:to>
          <xdr:col>10</xdr:col>
          <xdr:colOff>636814</xdr:colOff>
          <xdr:row>10</xdr:row>
          <xdr:rowOff>130629</xdr:rowOff>
        </xdr:to>
        <xdr:sp macro="" textlink="">
          <xdr:nvSpPr>
            <xdr:cNvPr id="9217" name="Button 1" descr="Aufgabe überprüfen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de-AT" sz="12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Lösungen überprüfen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595223</xdr:colOff>
      <xdr:row>1</xdr:row>
      <xdr:rowOff>43131</xdr:rowOff>
    </xdr:from>
    <xdr:to>
      <xdr:col>7</xdr:col>
      <xdr:colOff>724620</xdr:colOff>
      <xdr:row>4</xdr:row>
      <xdr:rowOff>60385</xdr:rowOff>
    </xdr:to>
    <xdr:sp macro="" textlink="">
      <xdr:nvSpPr>
        <xdr:cNvPr id="4" name="Legende mit Linie 2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830129" y="431320"/>
          <a:ext cx="2406770" cy="854016"/>
        </a:xfrm>
        <a:prstGeom prst="borderCallout2">
          <a:avLst>
            <a:gd name="adj1" fmla="val 20602"/>
            <a:gd name="adj2" fmla="val 34"/>
            <a:gd name="adj3" fmla="val 20770"/>
            <a:gd name="adj4" fmla="val -17009"/>
            <a:gd name="adj5" fmla="val 75799"/>
            <a:gd name="adj6" fmla="val -27768"/>
          </a:avLst>
        </a:prstGeom>
        <a:solidFill>
          <a:srgbClr val="CCFF99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150 € sind der Grundwert </a:t>
          </a:r>
          <a:r>
            <a:rPr lang="de-A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</a:t>
          </a:r>
        </a:p>
        <a:p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10% ist der Prozentsatz</a:t>
          </a:r>
          <a:r>
            <a:rPr lang="de-A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</a:t>
          </a:r>
        </a:p>
        <a:p>
          <a:r>
            <a:rPr lang="de-A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Prozentanteil</a:t>
          </a:r>
          <a:r>
            <a:rPr lang="de-A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AT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= G*p</a:t>
          </a:r>
        </a:p>
        <a:p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gib daher die Formel ein: </a:t>
          </a:r>
          <a:r>
            <a:rPr lang="de-AT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=150*10%</a:t>
          </a:r>
          <a:endParaRPr lang="de-AT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609600</xdr:colOff>
      <xdr:row>10</xdr:row>
      <xdr:rowOff>23003</xdr:rowOff>
    </xdr:from>
    <xdr:to>
      <xdr:col>7</xdr:col>
      <xdr:colOff>738997</xdr:colOff>
      <xdr:row>10</xdr:row>
      <xdr:rowOff>526211</xdr:rowOff>
    </xdr:to>
    <xdr:sp macro="" textlink="">
      <xdr:nvSpPr>
        <xdr:cNvPr id="5" name="Legende mit Linie 2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844506" y="2334882"/>
          <a:ext cx="2406770" cy="503208"/>
        </a:xfrm>
        <a:prstGeom prst="borderCallout2">
          <a:avLst>
            <a:gd name="adj1" fmla="val 20602"/>
            <a:gd name="adj2" fmla="val 34"/>
            <a:gd name="adj3" fmla="val 20770"/>
            <a:gd name="adj4" fmla="val -17009"/>
            <a:gd name="adj5" fmla="val 137513"/>
            <a:gd name="adj6" fmla="val -32069"/>
          </a:avLst>
        </a:prstGeom>
        <a:solidFill>
          <a:srgbClr val="CCFF99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145 000 € sind der Grundwert </a:t>
          </a:r>
          <a:r>
            <a:rPr lang="de-A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</a:t>
          </a:r>
        </a:p>
        <a:p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3,6 % ist der Prozentsatz</a:t>
          </a:r>
          <a:r>
            <a:rPr lang="de-A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</a:t>
          </a:r>
        </a:p>
      </xdr:txBody>
    </xdr:sp>
    <xdr:clientData/>
  </xdr:twoCellAnchor>
  <xdr:twoCellAnchor>
    <xdr:from>
      <xdr:col>6</xdr:col>
      <xdr:colOff>218431</xdr:colOff>
      <xdr:row>28</xdr:row>
      <xdr:rowOff>120359</xdr:rowOff>
    </xdr:from>
    <xdr:to>
      <xdr:col>9</xdr:col>
      <xdr:colOff>478970</xdr:colOff>
      <xdr:row>32</xdr:row>
      <xdr:rowOff>125186</xdr:rowOff>
    </xdr:to>
    <xdr:sp macro="" textlink="">
      <xdr:nvSpPr>
        <xdr:cNvPr id="6" name="Legende mit Linie 2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329274" y="6776973"/>
          <a:ext cx="2595525" cy="810370"/>
        </a:xfrm>
        <a:prstGeom prst="borderCallout2">
          <a:avLst>
            <a:gd name="adj1" fmla="val 20602"/>
            <a:gd name="adj2" fmla="val 34"/>
            <a:gd name="adj3" fmla="val 20098"/>
            <a:gd name="adj4" fmla="val -15122"/>
            <a:gd name="adj5" fmla="val -2859"/>
            <a:gd name="adj6" fmla="val -36139"/>
          </a:avLst>
        </a:prstGeom>
        <a:solidFill>
          <a:srgbClr val="CCFF99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Berechne  die Prozentanteile mit der Formel </a:t>
          </a:r>
          <a:r>
            <a:rPr lang="de-AT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Grundwert (G)</a:t>
          </a:r>
          <a:r>
            <a:rPr lang="de-AT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Prozentsatz (g)</a:t>
          </a:r>
        </a:p>
        <a:p>
          <a:r>
            <a:rPr lang="de-A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Gib den Prozentsatz</a:t>
          </a:r>
          <a:r>
            <a:rPr lang="de-A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der Formel als festen Wert ein z.B. </a:t>
          </a:r>
          <a:r>
            <a:rPr lang="de-A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15%</a:t>
          </a:r>
          <a:endParaRPr lang="de-A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191217</xdr:colOff>
      <xdr:row>16</xdr:row>
      <xdr:rowOff>44161</xdr:rowOff>
    </xdr:from>
    <xdr:to>
      <xdr:col>8</xdr:col>
      <xdr:colOff>533399</xdr:colOff>
      <xdr:row>19</xdr:row>
      <xdr:rowOff>130630</xdr:rowOff>
    </xdr:to>
    <xdr:sp macro="" textlink="">
      <xdr:nvSpPr>
        <xdr:cNvPr id="2" name="Legende mit Linie 2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302060" y="4060990"/>
          <a:ext cx="1898839" cy="657969"/>
        </a:xfrm>
        <a:prstGeom prst="borderCallout2">
          <a:avLst>
            <a:gd name="adj1" fmla="val 20602"/>
            <a:gd name="adj2" fmla="val 34"/>
            <a:gd name="adj3" fmla="val 20770"/>
            <a:gd name="adj4" fmla="val -17009"/>
            <a:gd name="adj5" fmla="val 59338"/>
            <a:gd name="adj6" fmla="val -47630"/>
          </a:avLst>
        </a:prstGeom>
        <a:solidFill>
          <a:srgbClr val="CCFF99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Gib die Formel in die Zelle E19 ein und kopiere sie dann nach unten!</a:t>
          </a:r>
          <a:endParaRPr lang="de-A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405440</xdr:colOff>
      <xdr:row>1</xdr:row>
      <xdr:rowOff>8626</xdr:rowOff>
    </xdr:from>
    <xdr:to>
      <xdr:col>6</xdr:col>
      <xdr:colOff>612474</xdr:colOff>
      <xdr:row>4</xdr:row>
      <xdr:rowOff>34506</xdr:rowOff>
    </xdr:to>
    <xdr:sp macro="" textlink="">
      <xdr:nvSpPr>
        <xdr:cNvPr id="2" name="Legende mit Linie 2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976112" y="396815"/>
          <a:ext cx="2484407" cy="638355"/>
        </a:xfrm>
        <a:prstGeom prst="borderCallout2">
          <a:avLst>
            <a:gd name="adj1" fmla="val 20602"/>
            <a:gd name="adj2" fmla="val 34"/>
            <a:gd name="adj3" fmla="val 20770"/>
            <a:gd name="adj4" fmla="val -17009"/>
            <a:gd name="adj5" fmla="val 49675"/>
            <a:gd name="adj6" fmla="val -25819"/>
          </a:avLst>
        </a:prstGeom>
        <a:solidFill>
          <a:srgbClr val="CCFF99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Formel: </a:t>
          </a:r>
          <a:r>
            <a:rPr lang="de-AT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Prozentwert / Grundwert</a:t>
          </a:r>
        </a:p>
        <a:p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also für die erste Rechnung</a:t>
          </a:r>
          <a:r>
            <a:rPr lang="de-A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=12/60</a:t>
          </a:r>
        </a:p>
        <a:p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Das Ergebnis als Prozent formatieren!</a:t>
          </a:r>
          <a:endParaRPr lang="de-A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664029</xdr:colOff>
          <xdr:row>9</xdr:row>
          <xdr:rowOff>114300</xdr:rowOff>
        </xdr:from>
        <xdr:to>
          <xdr:col>5</xdr:col>
          <xdr:colOff>92529</xdr:colOff>
          <xdr:row>9</xdr:row>
          <xdr:rowOff>517071</xdr:rowOff>
        </xdr:to>
        <xdr:sp macro="" textlink="">
          <xdr:nvSpPr>
            <xdr:cNvPr id="14338" name="Button 2" descr="Aufgabe überprüfen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3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de-AT" sz="1200" b="0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Lösungen überprüfen</a:t>
              </a:r>
            </a:p>
          </xdr:txBody>
        </xdr:sp>
        <xdr:clientData fPrintsWithSheet="0"/>
      </xdr:twoCellAnchor>
    </mc:Choice>
    <mc:Fallback/>
  </mc:AlternateContent>
  <xdr:twoCellAnchor>
    <xdr:from>
      <xdr:col>3</xdr:col>
      <xdr:colOff>595223</xdr:colOff>
      <xdr:row>27</xdr:row>
      <xdr:rowOff>1095555</xdr:rowOff>
    </xdr:from>
    <xdr:to>
      <xdr:col>5</xdr:col>
      <xdr:colOff>612476</xdr:colOff>
      <xdr:row>28</xdr:row>
      <xdr:rowOff>163902</xdr:rowOff>
    </xdr:to>
    <xdr:sp macro="" textlink="">
      <xdr:nvSpPr>
        <xdr:cNvPr id="4" name="Legende mit Linie 2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165895" y="7461849"/>
          <a:ext cx="1535502" cy="310551"/>
        </a:xfrm>
        <a:prstGeom prst="borderCallout2">
          <a:avLst>
            <a:gd name="adj1" fmla="val 20602"/>
            <a:gd name="adj2" fmla="val 34"/>
            <a:gd name="adj3" fmla="val 20770"/>
            <a:gd name="adj4" fmla="val -17009"/>
            <a:gd name="adj5" fmla="val 105160"/>
            <a:gd name="adj6" fmla="val -42181"/>
          </a:avLst>
        </a:prstGeom>
        <a:solidFill>
          <a:srgbClr val="CCFF99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Formatiere als Prozent!</a:t>
          </a:r>
          <a:endParaRPr lang="de-A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379562</xdr:colOff>
      <xdr:row>10</xdr:row>
      <xdr:rowOff>0</xdr:rowOff>
    </xdr:from>
    <xdr:to>
      <xdr:col>7</xdr:col>
      <xdr:colOff>396815</xdr:colOff>
      <xdr:row>11</xdr:row>
      <xdr:rowOff>69011</xdr:rowOff>
    </xdr:to>
    <xdr:sp macro="" textlink="">
      <xdr:nvSpPr>
        <xdr:cNvPr id="5" name="Legende mit Linie 2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468483" y="4735902"/>
          <a:ext cx="1535502" cy="250166"/>
        </a:xfrm>
        <a:prstGeom prst="borderCallout2">
          <a:avLst>
            <a:gd name="adj1" fmla="val 20602"/>
            <a:gd name="adj2" fmla="val 34"/>
            <a:gd name="adj3" fmla="val 20770"/>
            <a:gd name="adj4" fmla="val -17009"/>
            <a:gd name="adj5" fmla="val 99278"/>
            <a:gd name="adj6" fmla="val -27012"/>
          </a:avLst>
        </a:prstGeom>
        <a:solidFill>
          <a:srgbClr val="CCFF99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Formatiere als Prozent!</a:t>
          </a:r>
          <a:endParaRPr lang="de-A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638354</xdr:colOff>
      <xdr:row>20</xdr:row>
      <xdr:rowOff>189781</xdr:rowOff>
    </xdr:from>
    <xdr:to>
      <xdr:col>7</xdr:col>
      <xdr:colOff>8626</xdr:colOff>
      <xdr:row>23</xdr:row>
      <xdr:rowOff>8626</xdr:rowOff>
    </xdr:to>
    <xdr:sp macro="" textlink="">
      <xdr:nvSpPr>
        <xdr:cNvPr id="6" name="Legende mit Linie 2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968150" y="5589917"/>
          <a:ext cx="1647646" cy="776377"/>
        </a:xfrm>
        <a:prstGeom prst="borderCallout2">
          <a:avLst>
            <a:gd name="adj1" fmla="val 20602"/>
            <a:gd name="adj2" fmla="val 34"/>
            <a:gd name="adj3" fmla="val 20770"/>
            <a:gd name="adj4" fmla="val -17009"/>
            <a:gd name="adj5" fmla="val 44945"/>
            <a:gd name="adj6" fmla="val -38516"/>
          </a:avLst>
        </a:prstGeom>
        <a:solidFill>
          <a:srgbClr val="CCFF99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Gib die Formel</a:t>
          </a:r>
          <a:r>
            <a:rPr lang="de-A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ein und</a:t>
          </a:r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formatiere als Prozent mit </a:t>
          </a:r>
          <a:r>
            <a:rPr lang="de-AT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Dezimalstellen</a:t>
          </a:r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</a:t>
          </a:r>
          <a:endParaRPr lang="de-A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674914</xdr:colOff>
          <xdr:row>17</xdr:row>
          <xdr:rowOff>76200</xdr:rowOff>
        </xdr:from>
        <xdr:to>
          <xdr:col>5</xdr:col>
          <xdr:colOff>103414</xdr:colOff>
          <xdr:row>19</xdr:row>
          <xdr:rowOff>157843</xdr:rowOff>
        </xdr:to>
        <xdr:sp macro="" textlink="">
          <xdr:nvSpPr>
            <xdr:cNvPr id="14341" name="Button 5" descr="Aufgabe überprüfen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3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de-AT" sz="1200" b="0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Lösungen überprüfen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653143</xdr:colOff>
          <xdr:row>27</xdr:row>
          <xdr:rowOff>87086</xdr:rowOff>
        </xdr:from>
        <xdr:to>
          <xdr:col>5</xdr:col>
          <xdr:colOff>87086</xdr:colOff>
          <xdr:row>27</xdr:row>
          <xdr:rowOff>489857</xdr:rowOff>
        </xdr:to>
        <xdr:sp macro="" textlink="">
          <xdr:nvSpPr>
            <xdr:cNvPr id="14342" name="Button 6" descr="Aufgabe überprüfen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3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de-AT" sz="1200" b="0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Lösungen überprüfen</a:t>
              </a:r>
            </a:p>
          </xdr:txBody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B1:H2"/>
  <sheetViews>
    <sheetView showGridLines="0" tabSelected="1" workbookViewId="0">
      <selection activeCell="G1" sqref="G1"/>
    </sheetView>
  </sheetViews>
  <sheetFormatPr baseColWidth="10" defaultRowHeight="12.45"/>
  <cols>
    <col min="1" max="1" width="5.765625" customWidth="1"/>
    <col min="2" max="2" width="16" customWidth="1"/>
    <col min="4" max="4" width="6.84375" customWidth="1"/>
    <col min="8" max="8" width="16.15234375" customWidth="1"/>
  </cols>
  <sheetData>
    <row r="1" spans="2:8" ht="104.25" customHeight="1">
      <c r="B1" s="1" t="s">
        <v>84</v>
      </c>
      <c r="G1" s="70"/>
      <c r="H1" s="69" t="s">
        <v>86</v>
      </c>
    </row>
    <row r="2" spans="2:8" ht="13.75" customHeight="1"/>
  </sheetData>
  <phoneticPr fontId="0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P27"/>
  <sheetViews>
    <sheetView workbookViewId="0">
      <selection activeCell="I21" sqref="I21"/>
    </sheetView>
  </sheetViews>
  <sheetFormatPr baseColWidth="10" defaultColWidth="11" defaultRowHeight="14.6"/>
  <cols>
    <col min="1" max="1" width="12.61328125" style="3" customWidth="1"/>
    <col min="2" max="2" width="8.765625" style="3" customWidth="1"/>
    <col min="3" max="3" width="16.3828125" style="3" customWidth="1"/>
    <col min="4" max="4" width="10.61328125" style="3" customWidth="1"/>
    <col min="5" max="5" width="5.3828125" style="14" customWidth="1"/>
    <col min="6" max="6" width="10.61328125" style="3" customWidth="1"/>
    <col min="7" max="7" width="5" style="3" customWidth="1"/>
    <col min="8" max="8" width="10.61328125" style="3" customWidth="1"/>
    <col min="9" max="9" width="13.765625" style="3" customWidth="1"/>
    <col min="10" max="10" width="10.61328125" style="3" customWidth="1"/>
    <col min="11" max="11" width="16.765625" style="3" customWidth="1"/>
    <col min="12" max="12" width="4.84375" style="3" hidden="1" customWidth="1"/>
    <col min="13" max="13" width="10.61328125" style="3" hidden="1" customWidth="1"/>
    <col min="14" max="14" width="12.15234375" style="3" hidden="1" customWidth="1"/>
    <col min="15" max="15" width="10.61328125" style="3" hidden="1" customWidth="1"/>
    <col min="16" max="16" width="7.61328125" style="3" hidden="1" customWidth="1"/>
    <col min="17" max="1024" width="10.61328125" style="3" customWidth="1"/>
    <col min="1025" max="16384" width="11" style="3"/>
  </cols>
  <sheetData>
    <row r="1" spans="1:14" ht="30.65" customHeight="1">
      <c r="A1" s="76" t="s">
        <v>87</v>
      </c>
      <c r="B1" s="75"/>
      <c r="C1" s="75"/>
      <c r="D1" s="75"/>
      <c r="E1" s="75"/>
      <c r="F1" s="75"/>
      <c r="G1" s="75"/>
      <c r="H1" s="75"/>
      <c r="I1" s="75"/>
      <c r="J1" s="75"/>
    </row>
    <row r="2" spans="1:14" ht="16.2" customHeight="1"/>
    <row r="3" spans="1:14" ht="16.2" customHeight="1">
      <c r="D3" s="75" t="s">
        <v>33</v>
      </c>
      <c r="E3" s="75"/>
      <c r="F3" s="75"/>
      <c r="I3" s="77" t="s">
        <v>89</v>
      </c>
      <c r="J3" s="77"/>
      <c r="K3" s="77"/>
    </row>
    <row r="4" spans="1:14" ht="14.25" customHeight="1">
      <c r="A4" s="74" t="s">
        <v>32</v>
      </c>
      <c r="B4" s="74"/>
      <c r="C4" s="74"/>
      <c r="D4" s="12" t="s">
        <v>34</v>
      </c>
      <c r="F4" s="12" t="s">
        <v>35</v>
      </c>
      <c r="I4" s="77"/>
      <c r="J4" s="77"/>
      <c r="K4" s="77"/>
      <c r="M4" s="3" t="s">
        <v>36</v>
      </c>
      <c r="N4" s="3" t="s">
        <v>37</v>
      </c>
    </row>
    <row r="5" spans="1:14" ht="15.9">
      <c r="C5" s="11" t="s">
        <v>31</v>
      </c>
      <c r="D5" s="71"/>
      <c r="E5" s="15" t="str">
        <f ca="1">IF(AND(LEFT(CELL("format",D5),1)="P",$M5),CHAR(252),"")</f>
        <v/>
      </c>
      <c r="F5" s="71"/>
      <c r="G5" s="15" t="str">
        <f ca="1">IF(AND(LEFT(CELL("format",F5),1)="S",$N5),CHAR(252),"")</f>
        <v/>
      </c>
      <c r="I5" s="77"/>
      <c r="J5" s="77"/>
      <c r="K5" s="77"/>
      <c r="L5" s="3">
        <v>0.16</v>
      </c>
      <c r="M5" s="3" t="b">
        <f>L5=D5</f>
        <v>0</v>
      </c>
      <c r="N5" s="3" t="b">
        <f>L5=F5</f>
        <v>0</v>
      </c>
    </row>
    <row r="6" spans="1:14" ht="15.9">
      <c r="C6" s="11" t="s">
        <v>30</v>
      </c>
      <c r="D6" s="71"/>
      <c r="E6" s="15" t="str">
        <f t="shared" ref="E6:E9" ca="1" si="0">IF(AND(LEFT(CELL("format",D6),1)="P",$M6),CHAR(252),"")</f>
        <v/>
      </c>
      <c r="F6" s="71"/>
      <c r="G6" s="15" t="str">
        <f t="shared" ref="G6:G9" ca="1" si="1">IF(AND(LEFT(CELL("format",F6),1)="S",$N6),CHAR(252),"")</f>
        <v/>
      </c>
      <c r="I6" s="77"/>
      <c r="J6" s="77"/>
      <c r="K6" s="77"/>
      <c r="L6" s="3">
        <v>0.02</v>
      </c>
      <c r="M6" s="3" t="b">
        <f t="shared" ref="M6:M9" si="2">L6=D6</f>
        <v>0</v>
      </c>
      <c r="N6" s="3" t="b">
        <f t="shared" ref="N6:N9" si="3">L6=F6</f>
        <v>0</v>
      </c>
    </row>
    <row r="7" spans="1:14" ht="15.9">
      <c r="C7" s="11" t="s">
        <v>29</v>
      </c>
      <c r="D7" s="6"/>
      <c r="E7" s="15" t="str">
        <f t="shared" ca="1" si="0"/>
        <v/>
      </c>
      <c r="F7" s="71"/>
      <c r="G7" s="15" t="str">
        <f t="shared" ca="1" si="1"/>
        <v/>
      </c>
      <c r="I7" s="77"/>
      <c r="J7" s="77"/>
      <c r="K7" s="77"/>
      <c r="L7" s="3">
        <v>0.5</v>
      </c>
      <c r="M7" s="3" t="b">
        <f t="shared" si="2"/>
        <v>0</v>
      </c>
      <c r="N7" s="3" t="b">
        <f t="shared" si="3"/>
        <v>0</v>
      </c>
    </row>
    <row r="8" spans="1:14" ht="15.9">
      <c r="C8" s="11" t="s">
        <v>28</v>
      </c>
      <c r="D8" s="6"/>
      <c r="E8" s="15" t="str">
        <f t="shared" ca="1" si="0"/>
        <v/>
      </c>
      <c r="F8" s="71"/>
      <c r="G8" s="15" t="str">
        <f t="shared" ca="1" si="1"/>
        <v/>
      </c>
      <c r="I8" s="77"/>
      <c r="J8" s="77"/>
      <c r="K8" s="77"/>
      <c r="L8" s="3">
        <v>1</v>
      </c>
      <c r="M8" s="3" t="b">
        <f t="shared" si="2"/>
        <v>0</v>
      </c>
      <c r="N8" s="3" t="b">
        <f t="shared" si="3"/>
        <v>0</v>
      </c>
    </row>
    <row r="9" spans="1:14" ht="15.9">
      <c r="C9" s="11" t="s">
        <v>27</v>
      </c>
      <c r="D9" s="6"/>
      <c r="E9" s="15" t="str">
        <f t="shared" ca="1" si="0"/>
        <v/>
      </c>
      <c r="F9" s="71"/>
      <c r="G9" s="15" t="str">
        <f t="shared" ca="1" si="1"/>
        <v/>
      </c>
      <c r="L9" s="3">
        <v>0.78</v>
      </c>
      <c r="M9" s="3" t="b">
        <f t="shared" si="2"/>
        <v>0</v>
      </c>
      <c r="N9" s="3" t="b">
        <f t="shared" si="3"/>
        <v>0</v>
      </c>
    </row>
    <row r="12" spans="1:14" ht="28.5" customHeight="1"/>
    <row r="13" spans="1:14">
      <c r="D13" s="13" t="s">
        <v>26</v>
      </c>
    </row>
    <row r="14" spans="1:14" ht="16.3" customHeight="1">
      <c r="B14" s="10">
        <v>0.05</v>
      </c>
      <c r="C14" s="4" t="s">
        <v>24</v>
      </c>
      <c r="D14" s="71"/>
      <c r="E14" s="15" t="str">
        <f t="shared" ref="E14:E19" ca="1" si="4">IF(AND(LEFT(CELL("format",D14),1)="P",$M14),CHAR(252),"")</f>
        <v/>
      </c>
      <c r="F14" s="68" t="s">
        <v>85</v>
      </c>
      <c r="M14" s="3" t="b">
        <f>B14=D14</f>
        <v>0</v>
      </c>
    </row>
    <row r="15" spans="1:14" ht="15.9">
      <c r="B15" s="10">
        <v>7.0000000000000007E-2</v>
      </c>
      <c r="C15" s="4" t="s">
        <v>24</v>
      </c>
      <c r="D15" s="71"/>
      <c r="E15" s="15" t="str">
        <f t="shared" ca="1" si="4"/>
        <v/>
      </c>
      <c r="M15" s="3" t="b">
        <f t="shared" ref="M15:M19" si="5">B15=D15</f>
        <v>0</v>
      </c>
    </row>
    <row r="16" spans="1:14" ht="15.9">
      <c r="B16" s="10">
        <v>0.12</v>
      </c>
      <c r="C16" s="4" t="s">
        <v>24</v>
      </c>
      <c r="D16" s="71"/>
      <c r="E16" s="15" t="str">
        <f t="shared" ca="1" si="4"/>
        <v/>
      </c>
      <c r="M16" s="3" t="b">
        <f t="shared" si="5"/>
        <v>0</v>
      </c>
    </row>
    <row r="17" spans="1:16" ht="15.9">
      <c r="B17" s="10">
        <v>0.62</v>
      </c>
      <c r="C17" s="4" t="s">
        <v>24</v>
      </c>
      <c r="D17" s="71"/>
      <c r="E17" s="15" t="str">
        <f t="shared" ca="1" si="4"/>
        <v/>
      </c>
      <c r="M17" s="3" t="b">
        <f t="shared" si="5"/>
        <v>0</v>
      </c>
    </row>
    <row r="18" spans="1:16" ht="15.9">
      <c r="B18" s="10">
        <v>1</v>
      </c>
      <c r="C18" s="4" t="s">
        <v>24</v>
      </c>
      <c r="D18" s="71"/>
      <c r="E18" s="15" t="str">
        <f t="shared" ca="1" si="4"/>
        <v/>
      </c>
      <c r="M18" s="3" t="b">
        <f t="shared" si="5"/>
        <v>0</v>
      </c>
    </row>
    <row r="19" spans="1:16" ht="15.9">
      <c r="B19" s="10">
        <v>1.2</v>
      </c>
      <c r="C19" s="4" t="s">
        <v>24</v>
      </c>
      <c r="D19" s="71"/>
      <c r="E19" s="15" t="str">
        <f t="shared" ca="1" si="4"/>
        <v/>
      </c>
      <c r="M19" s="3" t="b">
        <f t="shared" si="5"/>
        <v>0</v>
      </c>
    </row>
    <row r="20" spans="1:16" ht="40.950000000000003" customHeight="1">
      <c r="C20" s="8"/>
    </row>
    <row r="21" spans="1:16">
      <c r="A21" s="9"/>
      <c r="C21" s="8"/>
      <c r="D21" s="12" t="s">
        <v>25</v>
      </c>
      <c r="K21" s="7"/>
      <c r="N21" s="3" t="s">
        <v>39</v>
      </c>
      <c r="O21" s="3" t="s">
        <v>38</v>
      </c>
    </row>
    <row r="22" spans="1:16" ht="15.9">
      <c r="B22" s="5">
        <v>0.02</v>
      </c>
      <c r="C22" s="4" t="s">
        <v>24</v>
      </c>
      <c r="D22" s="89">
        <v>0.02</v>
      </c>
      <c r="E22" s="15" t="str">
        <f ca="1">IF(P22=TRUE(),CHAR(252),"")</f>
        <v/>
      </c>
      <c r="F22" s="72"/>
      <c r="K22" s="90"/>
      <c r="M22" s="3" t="b">
        <f>D22=B22</f>
        <v>1</v>
      </c>
      <c r="N22" s="3" t="b">
        <f ca="1">LEFT(CELL("format",$D22),1)="F"</f>
        <v>0</v>
      </c>
      <c r="O22" s="3" t="b">
        <f ca="1">LEFT(CELL("format",$D22),1)="S"</f>
        <v>0</v>
      </c>
      <c r="P22" s="16" t="b">
        <f ca="1">AND(OR(N22,O22),M22)</f>
        <v>0</v>
      </c>
    </row>
    <row r="23" spans="1:16" ht="15.9">
      <c r="B23" s="5">
        <v>0.1</v>
      </c>
      <c r="C23" s="4" t="s">
        <v>24</v>
      </c>
      <c r="D23" s="89">
        <v>0.1</v>
      </c>
      <c r="E23" s="15" t="str">
        <f t="shared" ref="E23:E27" ca="1" si="6">IF(P23=TRUE(),CHAR(252),"")</f>
        <v/>
      </c>
      <c r="M23" s="3" t="b">
        <f t="shared" ref="M23:M27" si="7">D23=B23</f>
        <v>1</v>
      </c>
      <c r="N23" s="3" t="b">
        <f t="shared" ref="N23:N27" ca="1" si="8">LEFT(CELL("format",$D23),1)="F"</f>
        <v>0</v>
      </c>
      <c r="O23" s="3" t="b">
        <f t="shared" ref="O23:O27" ca="1" si="9">LEFT(CELL("format",$D23),1)="S"</f>
        <v>0</v>
      </c>
      <c r="P23" s="16" t="b">
        <f t="shared" ref="P23:P27" ca="1" si="10">AND(OR(N23,O23),M23)</f>
        <v>0</v>
      </c>
    </row>
    <row r="24" spans="1:16" ht="15.9">
      <c r="B24" s="5">
        <v>0.22</v>
      </c>
      <c r="C24" s="4" t="s">
        <v>24</v>
      </c>
      <c r="D24" s="89">
        <v>0.22</v>
      </c>
      <c r="E24" s="15" t="str">
        <f t="shared" ca="1" si="6"/>
        <v/>
      </c>
      <c r="M24" s="3" t="b">
        <f t="shared" si="7"/>
        <v>1</v>
      </c>
      <c r="N24" s="3" t="b">
        <f t="shared" ca="1" si="8"/>
        <v>0</v>
      </c>
      <c r="O24" s="3" t="b">
        <f t="shared" ca="1" si="9"/>
        <v>0</v>
      </c>
      <c r="P24" s="16" t="b">
        <f t="shared" ca="1" si="10"/>
        <v>0</v>
      </c>
    </row>
    <row r="25" spans="1:16" ht="15.9">
      <c r="B25" s="5">
        <v>0.5</v>
      </c>
      <c r="C25" s="4" t="s">
        <v>24</v>
      </c>
      <c r="D25" s="89">
        <v>0.5</v>
      </c>
      <c r="E25" s="15" t="str">
        <f t="shared" ca="1" si="6"/>
        <v/>
      </c>
      <c r="M25" s="3" t="b">
        <f t="shared" si="7"/>
        <v>1</v>
      </c>
      <c r="N25" s="3" t="b">
        <f t="shared" ca="1" si="8"/>
        <v>0</v>
      </c>
      <c r="O25" s="3" t="b">
        <f t="shared" ca="1" si="9"/>
        <v>0</v>
      </c>
      <c r="P25" s="16" t="b">
        <f t="shared" ca="1" si="10"/>
        <v>0</v>
      </c>
    </row>
    <row r="26" spans="1:16" ht="15.9">
      <c r="B26" s="5">
        <v>2</v>
      </c>
      <c r="C26" s="4" t="s">
        <v>24</v>
      </c>
      <c r="D26" s="89">
        <v>2</v>
      </c>
      <c r="E26" s="15" t="str">
        <f t="shared" ca="1" si="6"/>
        <v/>
      </c>
      <c r="M26" s="3" t="b">
        <f t="shared" si="7"/>
        <v>1</v>
      </c>
      <c r="N26" s="3" t="b">
        <f t="shared" ca="1" si="8"/>
        <v>0</v>
      </c>
      <c r="O26" s="3" t="b">
        <f t="shared" ca="1" si="9"/>
        <v>0</v>
      </c>
      <c r="P26" s="16" t="b">
        <f t="shared" ca="1" si="10"/>
        <v>0</v>
      </c>
    </row>
    <row r="27" spans="1:16" ht="15.9">
      <c r="B27" s="5">
        <v>0.01</v>
      </c>
      <c r="C27" s="4" t="s">
        <v>24</v>
      </c>
      <c r="D27" s="89">
        <v>0.01</v>
      </c>
      <c r="E27" s="15" t="str">
        <f t="shared" ca="1" si="6"/>
        <v/>
      </c>
      <c r="M27" s="3" t="b">
        <f t="shared" si="7"/>
        <v>1</v>
      </c>
      <c r="N27" s="3" t="b">
        <f t="shared" ca="1" si="8"/>
        <v>0</v>
      </c>
      <c r="O27" s="3" t="b">
        <f t="shared" ca="1" si="9"/>
        <v>0</v>
      </c>
      <c r="P27" s="16" t="b">
        <f t="shared" ca="1" si="10"/>
        <v>0</v>
      </c>
    </row>
  </sheetData>
  <mergeCells count="4">
    <mergeCell ref="A4:C4"/>
    <mergeCell ref="D3:F3"/>
    <mergeCell ref="A1:J1"/>
    <mergeCell ref="I3:K8"/>
  </mergeCells>
  <conditionalFormatting sqref="D5:D9">
    <cfRule type="expression" dxfId="20" priority="4">
      <formula>E5&lt;&gt;""</formula>
    </cfRule>
  </conditionalFormatting>
  <conditionalFormatting sqref="F5:F9">
    <cfRule type="expression" dxfId="19" priority="3">
      <formula>G5&lt;&gt;""</formula>
    </cfRule>
  </conditionalFormatting>
  <conditionalFormatting sqref="D14:D19">
    <cfRule type="expression" dxfId="18" priority="2">
      <formula>E14&lt;&gt;""</formula>
    </cfRule>
  </conditionalFormatting>
  <conditionalFormatting sqref="D22:D27">
    <cfRule type="expression" dxfId="17" priority="1">
      <formula>E22&lt;&gt;""</formula>
    </cfRule>
  </conditionalFormatting>
  <pageMargins left="0" right="0" top="0.39370078740157477" bottom="0.39370078740157477" header="0" footer="0"/>
  <pageSetup paperSize="9" orientation="portrait" r:id="rId1"/>
  <headerFooter>
    <oddHeader>&amp;C&amp;A</oddHeader>
    <oddFooter>&amp;CSeite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Neu_berechnen" altText="Aufgabe überprüfen">
                <anchor moveWithCells="1" sizeWithCells="1">
                  <from>
                    <xdr:col>8</xdr:col>
                    <xdr:colOff>54429</xdr:colOff>
                    <xdr:row>8</xdr:row>
                    <xdr:rowOff>76200</xdr:rowOff>
                  </from>
                  <to>
                    <xdr:col>10</xdr:col>
                    <xdr:colOff>636814</xdr:colOff>
                    <xdr:row>10</xdr:row>
                    <xdr:rowOff>130629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U49"/>
  <sheetViews>
    <sheetView topLeftCell="A13" workbookViewId="0">
      <selection activeCell="H37" sqref="H37"/>
    </sheetView>
  </sheetViews>
  <sheetFormatPr baseColWidth="10" defaultColWidth="11" defaultRowHeight="12.9"/>
  <cols>
    <col min="1" max="1" width="13.84375" style="17" customWidth="1"/>
    <col min="2" max="2" width="11" style="17"/>
    <col min="3" max="3" width="12.15234375" style="17" bestFit="1" customWidth="1"/>
    <col min="4" max="4" width="11" style="17"/>
    <col min="5" max="5" width="13.23046875" style="17" bestFit="1" customWidth="1"/>
    <col min="6" max="11" width="11" style="17"/>
    <col min="12" max="12" width="11" style="17" hidden="1" customWidth="1"/>
    <col min="13" max="13" width="11" style="17"/>
    <col min="14" max="14" width="0" style="17" hidden="1" customWidth="1"/>
    <col min="15" max="18" width="11" style="17" hidden="1" customWidth="1"/>
    <col min="19" max="16384" width="11" style="17"/>
  </cols>
  <sheetData>
    <row r="1" spans="1:21" ht="30.9">
      <c r="A1" s="18" t="s">
        <v>43</v>
      </c>
    </row>
    <row r="2" spans="1:21" ht="30.9">
      <c r="A2" s="18"/>
    </row>
    <row r="3" spans="1:21" ht="20.6">
      <c r="A3" s="32" t="s">
        <v>45</v>
      </c>
      <c r="B3" s="22"/>
      <c r="C3" s="22"/>
      <c r="D3" s="22"/>
    </row>
    <row r="4" spans="1:21" ht="14.6">
      <c r="A4" s="78" t="s">
        <v>50</v>
      </c>
      <c r="B4" s="78"/>
      <c r="C4" s="78"/>
      <c r="D4" s="23"/>
      <c r="L4" s="17">
        <f>150*10%</f>
        <v>15</v>
      </c>
    </row>
    <row r="5" spans="1:21" ht="14.6">
      <c r="A5" s="78" t="s">
        <v>51</v>
      </c>
      <c r="B5" s="78"/>
      <c r="C5" s="78"/>
      <c r="D5" s="23"/>
      <c r="L5" s="17">
        <f>220*0.12</f>
        <v>26.4</v>
      </c>
    </row>
    <row r="6" spans="1:21" ht="14.6">
      <c r="A6" s="78" t="s">
        <v>52</v>
      </c>
      <c r="B6" s="78"/>
      <c r="C6" s="78"/>
      <c r="D6" s="23"/>
      <c r="L6" s="17">
        <f>400*0.48</f>
        <v>192</v>
      </c>
    </row>
    <row r="7" spans="1:21" ht="14.6">
      <c r="A7" s="78" t="s">
        <v>53</v>
      </c>
      <c r="B7" s="78"/>
      <c r="C7" s="78"/>
      <c r="D7" s="23"/>
      <c r="L7" s="17">
        <f>20*0.04</f>
        <v>0.8</v>
      </c>
    </row>
    <row r="8" spans="1:21" customFormat="1" ht="14.6">
      <c r="A8" s="78" t="s">
        <v>54</v>
      </c>
      <c r="B8" s="78"/>
      <c r="C8" s="78"/>
      <c r="D8" s="23"/>
      <c r="L8">
        <f>30*1.5</f>
        <v>45</v>
      </c>
      <c r="U8" s="17"/>
    </row>
    <row r="9" spans="1:21" customFormat="1" ht="14.6">
      <c r="A9" s="78" t="s">
        <v>55</v>
      </c>
      <c r="B9" s="78"/>
      <c r="C9" s="78"/>
      <c r="D9" s="23"/>
      <c r="L9">
        <f>200*5</f>
        <v>1000</v>
      </c>
      <c r="U9" s="17"/>
    </row>
    <row r="10" spans="1:21" customFormat="1" ht="14.6">
      <c r="A10" s="24"/>
      <c r="B10" s="22"/>
      <c r="C10" s="22"/>
      <c r="D10" s="22"/>
    </row>
    <row r="11" spans="1:21" customFormat="1" ht="55.2" customHeight="1">
      <c r="A11" s="79" t="s">
        <v>46</v>
      </c>
      <c r="B11" s="79"/>
      <c r="C11" s="79"/>
      <c r="D11" s="79"/>
    </row>
    <row r="12" spans="1:21" customFormat="1" ht="14.6">
      <c r="A12" s="17"/>
      <c r="B12" s="17"/>
      <c r="C12" s="24" t="s">
        <v>47</v>
      </c>
      <c r="D12" s="42"/>
      <c r="L12" s="2">
        <f>145000*0.036</f>
        <v>5220</v>
      </c>
    </row>
    <row r="13" spans="1:21" customFormat="1" ht="14.6">
      <c r="A13" s="24"/>
      <c r="B13" s="22"/>
      <c r="C13" s="22"/>
      <c r="D13" s="22"/>
    </row>
    <row r="15" spans="1:21" customFormat="1" ht="20.6">
      <c r="A15" s="33" t="s">
        <v>44</v>
      </c>
    </row>
    <row r="16" spans="1:21" customFormat="1" ht="14.6">
      <c r="A16" s="17"/>
      <c r="B16" s="22"/>
      <c r="C16" s="22"/>
      <c r="D16" s="34"/>
      <c r="E16" s="22"/>
    </row>
    <row r="17" spans="1:18" customFormat="1" ht="14.6">
      <c r="A17" s="22"/>
      <c r="B17" s="22"/>
      <c r="C17" s="22"/>
      <c r="D17" s="22"/>
      <c r="E17" s="22"/>
    </row>
    <row r="18" spans="1:18" customFormat="1" ht="14.6">
      <c r="A18" s="35" t="s">
        <v>59</v>
      </c>
      <c r="B18" s="22"/>
      <c r="C18" s="35" t="s">
        <v>58</v>
      </c>
      <c r="D18" s="22"/>
      <c r="E18" s="37" t="s">
        <v>60</v>
      </c>
    </row>
    <row r="19" spans="1:18" customFormat="1" ht="15.9">
      <c r="A19" s="36">
        <v>0.1</v>
      </c>
      <c r="B19" s="37" t="s">
        <v>56</v>
      </c>
      <c r="C19" s="53">
        <v>150</v>
      </c>
      <c r="D19" s="37" t="s">
        <v>57</v>
      </c>
      <c r="E19" s="43"/>
      <c r="F19" s="73"/>
    </row>
    <row r="20" spans="1:18" customFormat="1" ht="15.9">
      <c r="A20" s="36">
        <v>0.18</v>
      </c>
      <c r="B20" s="37" t="s">
        <v>56</v>
      </c>
      <c r="C20" s="53">
        <v>22.5</v>
      </c>
      <c r="D20" s="37" t="s">
        <v>57</v>
      </c>
      <c r="E20" s="43"/>
    </row>
    <row r="21" spans="1:18" customFormat="1" ht="15.9">
      <c r="A21" s="39">
        <v>2.75E-2</v>
      </c>
      <c r="B21" s="37" t="s">
        <v>56</v>
      </c>
      <c r="C21" s="53">
        <v>1250</v>
      </c>
      <c r="D21" s="37" t="s">
        <v>57</v>
      </c>
      <c r="E21" s="43"/>
    </row>
    <row r="22" spans="1:18" customFormat="1" ht="15.9">
      <c r="A22" s="36">
        <v>0.03</v>
      </c>
      <c r="B22" s="37" t="s">
        <v>56</v>
      </c>
      <c r="C22" s="53">
        <v>120</v>
      </c>
      <c r="D22" s="37" t="s">
        <v>57</v>
      </c>
      <c r="E22" s="43"/>
    </row>
    <row r="23" spans="1:18" customFormat="1" ht="15.9">
      <c r="A23" s="40">
        <v>7.1999999999999995E-2</v>
      </c>
      <c r="B23" s="37" t="s">
        <v>56</v>
      </c>
      <c r="C23" s="53">
        <v>840</v>
      </c>
      <c r="D23" s="37" t="s">
        <v>57</v>
      </c>
      <c r="E23" s="43"/>
    </row>
    <row r="24" spans="1:18" customFormat="1" ht="15.9">
      <c r="A24" s="36">
        <v>1.1200000000000001</v>
      </c>
      <c r="B24" s="37" t="s">
        <v>56</v>
      </c>
      <c r="C24" s="53">
        <v>50</v>
      </c>
      <c r="D24" s="37" t="s">
        <v>57</v>
      </c>
      <c r="E24" s="43"/>
    </row>
    <row r="25" spans="1:18" ht="36" customHeight="1"/>
    <row r="26" spans="1:18" ht="15.9">
      <c r="A26" s="30"/>
      <c r="B26" s="80" t="s">
        <v>49</v>
      </c>
      <c r="C26" s="81"/>
      <c r="D26" s="81"/>
      <c r="E26" s="82"/>
    </row>
    <row r="27" spans="1:18" ht="15.9">
      <c r="A27" s="31" t="s">
        <v>48</v>
      </c>
      <c r="B27" s="26">
        <v>0.01</v>
      </c>
      <c r="C27" s="27">
        <v>0.15</v>
      </c>
      <c r="D27" s="27">
        <v>0.9</v>
      </c>
      <c r="E27" s="28">
        <v>1.2</v>
      </c>
    </row>
    <row r="28" spans="1:18" ht="15.9">
      <c r="A28" s="29">
        <v>100</v>
      </c>
      <c r="B28" s="25">
        <v>1</v>
      </c>
      <c r="C28" s="25">
        <v>15</v>
      </c>
      <c r="D28" s="25">
        <v>90</v>
      </c>
      <c r="E28" s="25">
        <v>120</v>
      </c>
      <c r="O28" s="21">
        <f>B$27*$A28</f>
        <v>1</v>
      </c>
      <c r="P28" s="21">
        <f t="shared" ref="P28:R28" si="0">C$27*$A28</f>
        <v>15</v>
      </c>
      <c r="Q28" s="21">
        <f t="shared" si="0"/>
        <v>90</v>
      </c>
      <c r="R28" s="21">
        <f t="shared" si="0"/>
        <v>120</v>
      </c>
    </row>
    <row r="29" spans="1:18" ht="15.9">
      <c r="A29" s="29">
        <v>35</v>
      </c>
      <c r="B29" s="41"/>
      <c r="C29" s="41"/>
      <c r="D29" s="41"/>
      <c r="E29" s="41"/>
      <c r="O29" s="21">
        <f t="shared" ref="O29:O34" si="1">B$27*$A29</f>
        <v>0.35000000000000003</v>
      </c>
      <c r="P29" s="21">
        <f t="shared" ref="P29:P34" si="2">C$27*$A29</f>
        <v>5.25</v>
      </c>
      <c r="Q29" s="21">
        <f t="shared" ref="Q29:Q34" si="3">D$27*$A29</f>
        <v>31.5</v>
      </c>
      <c r="R29" s="21">
        <f t="shared" ref="R29:R34" si="4">E$27*$A29</f>
        <v>42</v>
      </c>
    </row>
    <row r="30" spans="1:18" ht="15.9">
      <c r="A30" s="29">
        <v>45</v>
      </c>
      <c r="B30" s="41"/>
      <c r="C30" s="41"/>
      <c r="D30" s="41"/>
      <c r="E30" s="41"/>
      <c r="O30" s="21">
        <f t="shared" si="1"/>
        <v>0.45</v>
      </c>
      <c r="P30" s="21">
        <f t="shared" si="2"/>
        <v>6.75</v>
      </c>
      <c r="Q30" s="21">
        <f t="shared" si="3"/>
        <v>40.5</v>
      </c>
      <c r="R30" s="21">
        <f t="shared" si="4"/>
        <v>54</v>
      </c>
    </row>
    <row r="31" spans="1:18" ht="15.9">
      <c r="A31" s="29">
        <v>23</v>
      </c>
      <c r="B31" s="41"/>
      <c r="C31" s="41"/>
      <c r="D31" s="41"/>
      <c r="E31" s="41"/>
      <c r="O31" s="21">
        <f t="shared" si="1"/>
        <v>0.23</v>
      </c>
      <c r="P31" s="21">
        <f t="shared" si="2"/>
        <v>3.4499999999999997</v>
      </c>
      <c r="Q31" s="21">
        <f t="shared" si="3"/>
        <v>20.7</v>
      </c>
      <c r="R31" s="21">
        <f t="shared" si="4"/>
        <v>27.599999999999998</v>
      </c>
    </row>
    <row r="32" spans="1:18" ht="15.9">
      <c r="A32" s="29">
        <v>45</v>
      </c>
      <c r="B32" s="41"/>
      <c r="C32" s="41"/>
      <c r="D32" s="41"/>
      <c r="E32" s="41"/>
      <c r="O32" s="21">
        <f t="shared" si="1"/>
        <v>0.45</v>
      </c>
      <c r="P32" s="21">
        <f t="shared" si="2"/>
        <v>6.75</v>
      </c>
      <c r="Q32" s="21">
        <f t="shared" si="3"/>
        <v>40.5</v>
      </c>
      <c r="R32" s="21">
        <f t="shared" si="4"/>
        <v>54</v>
      </c>
    </row>
    <row r="33" spans="1:18" ht="15.9">
      <c r="A33" s="29">
        <v>67</v>
      </c>
      <c r="B33" s="41"/>
      <c r="C33" s="41"/>
      <c r="D33" s="41"/>
      <c r="E33" s="41"/>
      <c r="O33" s="21">
        <f t="shared" si="1"/>
        <v>0.67</v>
      </c>
      <c r="P33" s="21">
        <f t="shared" si="2"/>
        <v>10.049999999999999</v>
      </c>
      <c r="Q33" s="21">
        <f t="shared" si="3"/>
        <v>60.300000000000004</v>
      </c>
      <c r="R33" s="21">
        <f t="shared" si="4"/>
        <v>80.399999999999991</v>
      </c>
    </row>
    <row r="34" spans="1:18" ht="15.9">
      <c r="A34" s="29">
        <v>125</v>
      </c>
      <c r="B34" s="41"/>
      <c r="C34" s="41"/>
      <c r="D34" s="41"/>
      <c r="E34" s="41"/>
      <c r="O34" s="21">
        <f t="shared" si="1"/>
        <v>1.25</v>
      </c>
      <c r="P34" s="21">
        <f t="shared" si="2"/>
        <v>18.75</v>
      </c>
      <c r="Q34" s="21">
        <f t="shared" si="3"/>
        <v>112.5</v>
      </c>
      <c r="R34" s="21">
        <f t="shared" si="4"/>
        <v>150</v>
      </c>
    </row>
    <row r="39" spans="1:18" ht="14.6">
      <c r="E39" s="22"/>
    </row>
    <row r="40" spans="1:18" ht="14.6">
      <c r="E40" s="22"/>
    </row>
    <row r="41" spans="1:18" ht="14.6">
      <c r="E41" s="22"/>
    </row>
    <row r="42" spans="1:18" ht="14.6">
      <c r="E42" s="22"/>
    </row>
    <row r="43" spans="1:18" ht="14.6">
      <c r="E43" s="22"/>
    </row>
    <row r="44" spans="1:18" ht="14.6">
      <c r="E44" s="22"/>
    </row>
    <row r="45" spans="1:18" ht="14.6">
      <c r="E45" s="22"/>
    </row>
    <row r="46" spans="1:18" ht="14.6">
      <c r="E46" s="22"/>
    </row>
    <row r="47" spans="1:18" ht="51.65" customHeight="1">
      <c r="E47" s="22"/>
    </row>
    <row r="48" spans="1:18" ht="14.6">
      <c r="E48" s="22"/>
    </row>
    <row r="49" spans="5:5" ht="14.6">
      <c r="E49" s="22"/>
    </row>
  </sheetData>
  <mergeCells count="8">
    <mergeCell ref="A9:C9"/>
    <mergeCell ref="A11:D11"/>
    <mergeCell ref="B26:E26"/>
    <mergeCell ref="A4:C4"/>
    <mergeCell ref="A5:C5"/>
    <mergeCell ref="A6:C6"/>
    <mergeCell ref="A7:C7"/>
    <mergeCell ref="A8:C8"/>
  </mergeCells>
  <conditionalFormatting sqref="O28:R34">
    <cfRule type="expression" dxfId="16" priority="11">
      <formula>$A28*O$27</formula>
    </cfRule>
  </conditionalFormatting>
  <conditionalFormatting sqref="B28:E34">
    <cfRule type="cellIs" dxfId="15" priority="10" operator="equal">
      <formula>O28</formula>
    </cfRule>
  </conditionalFormatting>
  <conditionalFormatting sqref="D4">
    <cfRule type="cellIs" dxfId="14" priority="6" operator="equal">
      <formula>L4</formula>
    </cfRule>
  </conditionalFormatting>
  <conditionalFormatting sqref="D5:D9">
    <cfRule type="cellIs" dxfId="13" priority="5" operator="equal">
      <formula>L5</formula>
    </cfRule>
  </conditionalFormatting>
  <conditionalFormatting sqref="D12">
    <cfRule type="cellIs" dxfId="12" priority="4" operator="equal">
      <formula>L12</formula>
    </cfRule>
  </conditionalFormatting>
  <conditionalFormatting sqref="E19:E24">
    <cfRule type="cellIs" dxfId="11" priority="2" operator="equal">
      <formula>A19*C19</formula>
    </cfRule>
  </conditionalFormatting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6"/>
  <dimension ref="A1:O29"/>
  <sheetViews>
    <sheetView workbookViewId="0">
      <selection activeCell="I17" sqref="I17"/>
    </sheetView>
  </sheetViews>
  <sheetFormatPr baseColWidth="10" defaultRowHeight="12.45"/>
  <cols>
    <col min="1" max="1" width="15.23046875" customWidth="1"/>
    <col min="11" max="13" width="11.3828125" hidden="1" customWidth="1"/>
    <col min="14" max="14" width="8" hidden="1" customWidth="1"/>
    <col min="15" max="15" width="11.3828125" hidden="1" customWidth="1"/>
  </cols>
  <sheetData>
    <row r="1" spans="1:14" ht="30.9">
      <c r="A1" s="18" t="s">
        <v>12</v>
      </c>
    </row>
    <row r="3" spans="1:14" ht="20.6">
      <c r="A3" s="83" t="s">
        <v>61</v>
      </c>
      <c r="B3" s="83"/>
      <c r="C3" s="83"/>
      <c r="D3" s="44"/>
      <c r="L3" s="2" t="s">
        <v>69</v>
      </c>
      <c r="M3" s="2" t="s">
        <v>68</v>
      </c>
    </row>
    <row r="4" spans="1:14" ht="14.6">
      <c r="A4" s="78" t="s">
        <v>62</v>
      </c>
      <c r="B4" s="78"/>
      <c r="C4" s="45"/>
      <c r="L4" s="2">
        <f>12/60</f>
        <v>0.2</v>
      </c>
      <c r="M4" t="b">
        <f ca="1">LEFT(CELL("format",C4),1)="P"</f>
        <v>0</v>
      </c>
      <c r="N4">
        <f ca="1">(L4=C4)*M4</f>
        <v>0</v>
      </c>
    </row>
    <row r="5" spans="1:14" ht="14.6">
      <c r="A5" s="78" t="s">
        <v>63</v>
      </c>
      <c r="B5" s="78"/>
      <c r="C5" s="45"/>
      <c r="L5">
        <f>15/60</f>
        <v>0.25</v>
      </c>
      <c r="M5" t="b">
        <f t="shared" ref="M5:M9" ca="1" si="0">LEFT(CELL("format",C5),1)="P"</f>
        <v>0</v>
      </c>
      <c r="N5">
        <f t="shared" ref="N5:N9" ca="1" si="1">(L5=C5)*M5</f>
        <v>0</v>
      </c>
    </row>
    <row r="6" spans="1:14" ht="14.6">
      <c r="A6" s="78" t="s">
        <v>64</v>
      </c>
      <c r="B6" s="78"/>
      <c r="C6" s="45"/>
      <c r="L6">
        <f>20/60</f>
        <v>0.33333333333333331</v>
      </c>
      <c r="M6" t="b">
        <f t="shared" ca="1" si="0"/>
        <v>0</v>
      </c>
      <c r="N6">
        <f t="shared" ca="1" si="1"/>
        <v>0</v>
      </c>
    </row>
    <row r="7" spans="1:14" ht="14.6">
      <c r="A7" s="78" t="s">
        <v>65</v>
      </c>
      <c r="B7" s="78"/>
      <c r="C7" s="45"/>
      <c r="L7">
        <f>30/60</f>
        <v>0.5</v>
      </c>
      <c r="M7" t="b">
        <f t="shared" ca="1" si="0"/>
        <v>0</v>
      </c>
      <c r="N7">
        <f t="shared" ca="1" si="1"/>
        <v>0</v>
      </c>
    </row>
    <row r="8" spans="1:14" ht="14.6">
      <c r="A8" s="78" t="s">
        <v>66</v>
      </c>
      <c r="B8" s="78"/>
      <c r="C8" s="45"/>
      <c r="L8">
        <v>1</v>
      </c>
      <c r="M8" t="b">
        <f t="shared" ca="1" si="0"/>
        <v>0</v>
      </c>
      <c r="N8">
        <f t="shared" ca="1" si="1"/>
        <v>0</v>
      </c>
    </row>
    <row r="9" spans="1:14" ht="14.6">
      <c r="A9" s="78" t="s">
        <v>67</v>
      </c>
      <c r="B9" s="78"/>
      <c r="C9" s="45"/>
      <c r="L9">
        <v>1.5</v>
      </c>
      <c r="M9" t="b">
        <f t="shared" ca="1" si="0"/>
        <v>0</v>
      </c>
      <c r="N9">
        <f t="shared" ca="1" si="1"/>
        <v>0</v>
      </c>
    </row>
    <row r="10" spans="1:14" ht="67.95" customHeight="1"/>
    <row r="11" spans="1:14" ht="14.6">
      <c r="A11" s="35" t="s">
        <v>41</v>
      </c>
      <c r="B11" s="46"/>
      <c r="C11" s="22" t="s">
        <v>40</v>
      </c>
      <c r="D11" s="22"/>
      <c r="E11" s="22" t="s">
        <v>42</v>
      </c>
    </row>
    <row r="12" spans="1:14" ht="15.9">
      <c r="A12" s="47">
        <v>1</v>
      </c>
      <c r="B12" s="46" t="s">
        <v>56</v>
      </c>
      <c r="C12" s="38">
        <v>25</v>
      </c>
      <c r="D12" s="37" t="s">
        <v>57</v>
      </c>
      <c r="E12" s="45"/>
      <c r="L12">
        <f t="shared" ref="L12:L17" si="2">A12/C12</f>
        <v>0.04</v>
      </c>
      <c r="M12" t="b">
        <f ca="1">LEFT(CELL("format",E12),1)="P"</f>
        <v>0</v>
      </c>
      <c r="N12">
        <f ca="1">(L12=E12)*M12</f>
        <v>0</v>
      </c>
    </row>
    <row r="13" spans="1:14" ht="15.9">
      <c r="A13" s="47">
        <v>1</v>
      </c>
      <c r="B13" s="46" t="s">
        <v>56</v>
      </c>
      <c r="C13" s="38">
        <v>50</v>
      </c>
      <c r="D13" s="37" t="s">
        <v>57</v>
      </c>
      <c r="E13" s="45"/>
      <c r="L13">
        <f t="shared" si="2"/>
        <v>0.02</v>
      </c>
      <c r="M13" t="b">
        <f t="shared" ref="M13:M17" ca="1" si="3">LEFT(CELL("format",E13),1)="P"</f>
        <v>0</v>
      </c>
      <c r="N13">
        <f t="shared" ref="N13:N17" ca="1" si="4">(L13=E13)*M13</f>
        <v>0</v>
      </c>
    </row>
    <row r="14" spans="1:14" ht="15.9">
      <c r="A14" s="47">
        <v>1</v>
      </c>
      <c r="B14" s="46" t="s">
        <v>56</v>
      </c>
      <c r="C14" s="38">
        <v>200</v>
      </c>
      <c r="D14" s="37" t="s">
        <v>57</v>
      </c>
      <c r="E14" s="45"/>
      <c r="L14">
        <f t="shared" si="2"/>
        <v>5.0000000000000001E-3</v>
      </c>
      <c r="M14" t="b">
        <f t="shared" ca="1" si="3"/>
        <v>0</v>
      </c>
      <c r="N14">
        <f t="shared" ca="1" si="4"/>
        <v>0</v>
      </c>
    </row>
    <row r="15" spans="1:14" ht="15.9">
      <c r="A15" s="47">
        <v>1</v>
      </c>
      <c r="B15" s="46" t="s">
        <v>56</v>
      </c>
      <c r="C15" s="38">
        <v>0.4</v>
      </c>
      <c r="D15" s="37" t="s">
        <v>57</v>
      </c>
      <c r="E15" s="45"/>
      <c r="L15">
        <f t="shared" si="2"/>
        <v>2.5</v>
      </c>
      <c r="M15" t="b">
        <f t="shared" ca="1" si="3"/>
        <v>0</v>
      </c>
      <c r="N15">
        <f t="shared" ca="1" si="4"/>
        <v>0</v>
      </c>
    </row>
    <row r="16" spans="1:14" ht="15.9">
      <c r="A16" s="47">
        <v>5</v>
      </c>
      <c r="B16" s="46" t="s">
        <v>56</v>
      </c>
      <c r="C16" s="38">
        <v>12</v>
      </c>
      <c r="D16" s="37" t="s">
        <v>57</v>
      </c>
      <c r="E16" s="45"/>
      <c r="L16">
        <f t="shared" si="2"/>
        <v>0.41666666666666669</v>
      </c>
      <c r="M16" t="b">
        <f t="shared" ca="1" si="3"/>
        <v>0</v>
      </c>
      <c r="N16">
        <f t="shared" ca="1" si="4"/>
        <v>0</v>
      </c>
    </row>
    <row r="17" spans="1:15" ht="15.9">
      <c r="A17" s="47">
        <v>12</v>
      </c>
      <c r="B17" s="46" t="s">
        <v>56</v>
      </c>
      <c r="C17" s="38">
        <v>240</v>
      </c>
      <c r="D17" s="37" t="s">
        <v>57</v>
      </c>
      <c r="E17" s="45"/>
      <c r="L17">
        <f t="shared" si="2"/>
        <v>0.05</v>
      </c>
      <c r="M17" t="b">
        <f t="shared" ca="1" si="3"/>
        <v>0</v>
      </c>
      <c r="N17">
        <f t="shared" ca="1" si="4"/>
        <v>0</v>
      </c>
    </row>
    <row r="21" spans="1:15" ht="46.95" customHeight="1">
      <c r="A21" s="2"/>
      <c r="B21" s="48" t="s">
        <v>41</v>
      </c>
      <c r="C21" s="48" t="s">
        <v>40</v>
      </c>
      <c r="D21" s="49" t="s">
        <v>13</v>
      </c>
      <c r="K21" s="50" t="s">
        <v>72</v>
      </c>
      <c r="L21" s="50" t="s">
        <v>73</v>
      </c>
      <c r="M21" s="50" t="s">
        <v>74</v>
      </c>
      <c r="N21" s="51" t="s">
        <v>75</v>
      </c>
    </row>
    <row r="22" spans="1:15" ht="14.6">
      <c r="A22" s="50" t="s">
        <v>17</v>
      </c>
      <c r="B22">
        <v>40</v>
      </c>
      <c r="C22">
        <v>200</v>
      </c>
      <c r="D22" s="52">
        <v>0.2</v>
      </c>
      <c r="K22">
        <v>40</v>
      </c>
      <c r="L22">
        <v>200</v>
      </c>
      <c r="M22">
        <f>K22/L22</f>
        <v>0.2</v>
      </c>
      <c r="N22" t="b">
        <f ca="1">CELL("Format",D22)="P2"</f>
        <v>1</v>
      </c>
      <c r="O22">
        <f ca="1">(M22=D22)*N22</f>
        <v>1</v>
      </c>
    </row>
    <row r="23" spans="1:15" ht="14.6">
      <c r="A23" s="50" t="s">
        <v>14</v>
      </c>
      <c r="D23" s="45"/>
      <c r="K23">
        <v>20</v>
      </c>
      <c r="L23">
        <v>120</v>
      </c>
      <c r="M23">
        <f t="shared" ref="M23:M27" si="5">K23/L23</f>
        <v>0.16666666666666666</v>
      </c>
      <c r="N23" t="b">
        <f t="shared" ref="N23:N27" ca="1" si="6">CELL("Format",D23)="P2"</f>
        <v>0</v>
      </c>
      <c r="O23">
        <f t="shared" ref="O23:O27" ca="1" si="7">(M23=D23)*N23</f>
        <v>0</v>
      </c>
    </row>
    <row r="24" spans="1:15" ht="14.6">
      <c r="A24" s="50" t="s">
        <v>15</v>
      </c>
      <c r="D24" s="45"/>
      <c r="K24">
        <v>15</v>
      </c>
      <c r="L24">
        <v>300</v>
      </c>
      <c r="M24">
        <f t="shared" si="5"/>
        <v>0.05</v>
      </c>
      <c r="N24" t="b">
        <f t="shared" ca="1" si="6"/>
        <v>0</v>
      </c>
      <c r="O24">
        <f t="shared" ca="1" si="7"/>
        <v>0</v>
      </c>
    </row>
    <row r="25" spans="1:15" ht="14.6">
      <c r="A25" s="50" t="s">
        <v>16</v>
      </c>
      <c r="D25" s="45"/>
      <c r="K25">
        <v>140</v>
      </c>
      <c r="L25">
        <v>1000</v>
      </c>
      <c r="M25">
        <f t="shared" si="5"/>
        <v>0.14000000000000001</v>
      </c>
      <c r="N25" t="b">
        <f t="shared" ca="1" si="6"/>
        <v>0</v>
      </c>
      <c r="O25">
        <f t="shared" ca="1" si="7"/>
        <v>0</v>
      </c>
    </row>
    <row r="26" spans="1:15" ht="14.6">
      <c r="A26" s="50" t="s">
        <v>18</v>
      </c>
      <c r="D26" s="45"/>
      <c r="K26">
        <v>45</v>
      </c>
      <c r="L26">
        <v>200</v>
      </c>
      <c r="M26">
        <f t="shared" si="5"/>
        <v>0.22500000000000001</v>
      </c>
      <c r="N26" t="b">
        <f t="shared" ca="1" si="6"/>
        <v>0</v>
      </c>
      <c r="O26">
        <f t="shared" ca="1" si="7"/>
        <v>0</v>
      </c>
    </row>
    <row r="27" spans="1:15" ht="14.6">
      <c r="A27" s="50" t="s">
        <v>19</v>
      </c>
      <c r="D27" s="45"/>
      <c r="K27">
        <v>1200</v>
      </c>
      <c r="L27">
        <v>178000</v>
      </c>
      <c r="M27">
        <f t="shared" si="5"/>
        <v>6.7415730337078653E-3</v>
      </c>
      <c r="N27" t="b">
        <f t="shared" ca="1" si="6"/>
        <v>0</v>
      </c>
      <c r="O27">
        <f t="shared" ca="1" si="7"/>
        <v>0</v>
      </c>
    </row>
    <row r="28" spans="1:15" ht="98.15" customHeight="1">
      <c r="A28" s="84" t="s">
        <v>70</v>
      </c>
      <c r="B28" s="84"/>
      <c r="C28" s="84"/>
      <c r="D28" s="84"/>
    </row>
    <row r="29" spans="1:15" ht="22.75" customHeight="1">
      <c r="A29" s="78" t="s">
        <v>71</v>
      </c>
      <c r="B29" s="78"/>
      <c r="C29" s="45"/>
      <c r="L29">
        <f>11/25</f>
        <v>0.44</v>
      </c>
      <c r="M29" t="b">
        <f t="shared" ref="M29" ca="1" si="8">LEFT(CELL("format",C29),1)="P"</f>
        <v>0</v>
      </c>
      <c r="N29">
        <f t="shared" ref="N29" ca="1" si="9">(L29=C29)*M29</f>
        <v>0</v>
      </c>
    </row>
  </sheetData>
  <mergeCells count="9">
    <mergeCell ref="A9:B9"/>
    <mergeCell ref="A3:C3"/>
    <mergeCell ref="A28:D28"/>
    <mergeCell ref="A29:B29"/>
    <mergeCell ref="A4:B4"/>
    <mergeCell ref="A5:B5"/>
    <mergeCell ref="A6:B6"/>
    <mergeCell ref="A7:B7"/>
    <mergeCell ref="A8:B8"/>
  </mergeCells>
  <conditionalFormatting sqref="C4:C9 D22:D27">
    <cfRule type="expression" dxfId="10" priority="9">
      <formula>C4*N4&gt;0</formula>
    </cfRule>
  </conditionalFormatting>
  <conditionalFormatting sqref="C29">
    <cfRule type="expression" dxfId="9" priority="7">
      <formula>C29*N29&gt;0</formula>
    </cfRule>
  </conditionalFormatting>
  <conditionalFormatting sqref="E12:E17">
    <cfRule type="expression" dxfId="8" priority="4">
      <formula>E12*N12&gt;0</formula>
    </cfRule>
  </conditionalFormatting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8" r:id="rId3" name="Button 2">
              <controlPr defaultSize="0" print="0" autoFill="0" autoPict="0" macro="[0]!Neu_berechnen" altText="Aufgabe überprüfen">
                <anchor moveWithCells="1" sizeWithCells="1">
                  <from>
                    <xdr:col>2</xdr:col>
                    <xdr:colOff>664029</xdr:colOff>
                    <xdr:row>9</xdr:row>
                    <xdr:rowOff>114300</xdr:rowOff>
                  </from>
                  <to>
                    <xdr:col>5</xdr:col>
                    <xdr:colOff>92529</xdr:colOff>
                    <xdr:row>9</xdr:row>
                    <xdr:rowOff>517071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4" name="Button 5">
              <controlPr defaultSize="0" print="0" autoFill="0" autoPict="0" macro="[0]!Neu_berechnen" altText="Aufgabe überprüfen">
                <anchor moveWithCells="1" sizeWithCells="1">
                  <from>
                    <xdr:col>2</xdr:col>
                    <xdr:colOff>674914</xdr:colOff>
                    <xdr:row>17</xdr:row>
                    <xdr:rowOff>76200</xdr:rowOff>
                  </from>
                  <to>
                    <xdr:col>5</xdr:col>
                    <xdr:colOff>103414</xdr:colOff>
                    <xdr:row>19</xdr:row>
                    <xdr:rowOff>157843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5" name="Button 6">
              <controlPr defaultSize="0" print="0" autoFill="0" autoPict="0" macro="[0]!Neu_berechnen" altText="Aufgabe überprüfen">
                <anchor moveWithCells="1" sizeWithCells="1">
                  <from>
                    <xdr:col>2</xdr:col>
                    <xdr:colOff>653143</xdr:colOff>
                    <xdr:row>27</xdr:row>
                    <xdr:rowOff>87086</xdr:rowOff>
                  </from>
                  <to>
                    <xdr:col>5</xdr:col>
                    <xdr:colOff>87086</xdr:colOff>
                    <xdr:row>27</xdr:row>
                    <xdr:rowOff>489857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8"/>
  <dimension ref="A1:L13"/>
  <sheetViews>
    <sheetView workbookViewId="0">
      <selection activeCell="F33" sqref="F33"/>
    </sheetView>
  </sheetViews>
  <sheetFormatPr baseColWidth="10" defaultColWidth="11" defaultRowHeight="12.9"/>
  <cols>
    <col min="1" max="1" width="12.3828125" style="17" customWidth="1"/>
    <col min="2" max="2" width="17" style="17" customWidth="1"/>
    <col min="3" max="3" width="14.15234375" style="17" customWidth="1"/>
    <col min="4" max="11" width="11" style="17"/>
    <col min="12" max="12" width="11" style="17" hidden="1" customWidth="1"/>
    <col min="13" max="16384" width="11" style="17"/>
  </cols>
  <sheetData>
    <row r="1" spans="1:12" ht="26.15">
      <c r="A1" s="55" t="s">
        <v>20</v>
      </c>
    </row>
    <row r="2" spans="1:12" ht="79.5" customHeight="1">
      <c r="A2" s="85" t="s">
        <v>80</v>
      </c>
      <c r="B2" s="85"/>
      <c r="C2" s="85"/>
      <c r="D2" s="85"/>
    </row>
    <row r="3" spans="1:12" ht="26.5" customHeight="1">
      <c r="A3" s="58" t="s">
        <v>77</v>
      </c>
      <c r="B3" s="58" t="s">
        <v>78</v>
      </c>
      <c r="C3" s="58" t="s">
        <v>79</v>
      </c>
    </row>
    <row r="4" spans="1:12" s="19" customFormat="1" ht="25.75">
      <c r="A4" s="59" t="s">
        <v>76</v>
      </c>
      <c r="B4" s="59" t="s">
        <v>21</v>
      </c>
      <c r="C4" s="59" t="s">
        <v>22</v>
      </c>
    </row>
    <row r="5" spans="1:12" ht="15.9">
      <c r="A5" s="20">
        <v>2400</v>
      </c>
      <c r="B5" s="57">
        <v>0.1</v>
      </c>
      <c r="C5" s="60"/>
      <c r="L5" s="54">
        <f>A5*B5</f>
        <v>240</v>
      </c>
    </row>
    <row r="6" spans="1:12" ht="15.9">
      <c r="A6" s="20">
        <v>120</v>
      </c>
      <c r="B6" s="57">
        <v>0.1</v>
      </c>
      <c r="C6" s="60"/>
      <c r="L6" s="54">
        <f t="shared" ref="L6:L12" si="0">A6*B6</f>
        <v>12</v>
      </c>
    </row>
    <row r="7" spans="1:12" ht="15.9">
      <c r="A7" s="20">
        <v>1460</v>
      </c>
      <c r="B7" s="57">
        <v>0.2</v>
      </c>
      <c r="C7" s="60"/>
      <c r="L7" s="54">
        <f t="shared" si="0"/>
        <v>292</v>
      </c>
    </row>
    <row r="8" spans="1:12" ht="15.9">
      <c r="A8" s="20">
        <v>17.899999999999999</v>
      </c>
      <c r="B8" s="57">
        <v>0.2</v>
      </c>
      <c r="C8" s="60"/>
      <c r="L8" s="54">
        <f t="shared" si="0"/>
        <v>3.58</v>
      </c>
    </row>
    <row r="9" spans="1:12" ht="15.9">
      <c r="A9" s="20">
        <v>12.3</v>
      </c>
      <c r="B9" s="57">
        <v>0.2</v>
      </c>
      <c r="C9" s="60"/>
      <c r="L9" s="54">
        <f t="shared" si="0"/>
        <v>2.4600000000000004</v>
      </c>
    </row>
    <row r="10" spans="1:12" ht="15.9">
      <c r="A10" s="20">
        <v>15.5</v>
      </c>
      <c r="B10" s="57">
        <v>0.1</v>
      </c>
      <c r="C10" s="60"/>
      <c r="L10" s="54">
        <f t="shared" si="0"/>
        <v>1.55</v>
      </c>
    </row>
    <row r="11" spans="1:12" ht="15.9">
      <c r="A11" s="20">
        <v>14.4</v>
      </c>
      <c r="B11" s="57">
        <v>0.1</v>
      </c>
      <c r="C11" s="60"/>
      <c r="L11" s="54">
        <f t="shared" si="0"/>
        <v>1.4400000000000002</v>
      </c>
    </row>
    <row r="12" spans="1:12" ht="15.9">
      <c r="A12" s="20">
        <v>1400</v>
      </c>
      <c r="B12" s="57">
        <v>0.2</v>
      </c>
      <c r="C12" s="60"/>
      <c r="L12" s="54">
        <f t="shared" si="0"/>
        <v>280</v>
      </c>
    </row>
    <row r="13" spans="1:12" ht="48.25" customHeight="1"/>
  </sheetData>
  <mergeCells count="1">
    <mergeCell ref="A2:D2"/>
  </mergeCells>
  <conditionalFormatting sqref="C6:C12">
    <cfRule type="cellIs" dxfId="7" priority="3" operator="equal">
      <formula>L6</formula>
    </cfRule>
  </conditionalFormatting>
  <conditionalFormatting sqref="C5">
    <cfRule type="cellIs" dxfId="6" priority="1" operator="equal">
      <formula>L5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9"/>
  <dimension ref="A1:L21"/>
  <sheetViews>
    <sheetView workbookViewId="0">
      <selection activeCell="F14" sqref="F14"/>
    </sheetView>
  </sheetViews>
  <sheetFormatPr baseColWidth="10" defaultColWidth="11" defaultRowHeight="12.9"/>
  <cols>
    <col min="1" max="1" width="12.3828125" style="17" customWidth="1"/>
    <col min="2" max="2" width="17" style="17" customWidth="1"/>
    <col min="3" max="3" width="14.15234375" style="17" customWidth="1"/>
    <col min="4" max="11" width="11" style="17"/>
    <col min="12" max="12" width="0" style="17" hidden="1" customWidth="1"/>
    <col min="13" max="16384" width="11" style="17"/>
  </cols>
  <sheetData>
    <row r="1" spans="1:12" ht="26.15">
      <c r="A1" s="55" t="s">
        <v>20</v>
      </c>
    </row>
    <row r="2" spans="1:12" ht="82.95" customHeight="1">
      <c r="A2" s="85" t="s">
        <v>81</v>
      </c>
      <c r="B2" s="85"/>
      <c r="C2" s="85"/>
      <c r="D2" s="85"/>
    </row>
    <row r="3" spans="1:12" ht="24.45" customHeight="1">
      <c r="A3" s="58" t="s">
        <v>77</v>
      </c>
      <c r="B3" s="58" t="s">
        <v>78</v>
      </c>
      <c r="C3" s="58" t="s">
        <v>79</v>
      </c>
    </row>
    <row r="4" spans="1:12" ht="25.75">
      <c r="A4" s="59" t="s">
        <v>76</v>
      </c>
      <c r="B4" s="59" t="s">
        <v>88</v>
      </c>
      <c r="C4" s="59" t="s">
        <v>22</v>
      </c>
    </row>
    <row r="5" spans="1:12" ht="15.9">
      <c r="A5" s="20">
        <v>3500</v>
      </c>
      <c r="B5" s="61">
        <v>10</v>
      </c>
      <c r="C5" s="60"/>
      <c r="L5" s="54">
        <f>A5*B5/100</f>
        <v>350</v>
      </c>
    </row>
    <row r="6" spans="1:12" ht="15.9">
      <c r="A6" s="20">
        <v>258.5</v>
      </c>
      <c r="B6" s="61">
        <v>10</v>
      </c>
      <c r="C6" s="60"/>
      <c r="L6" s="54">
        <f t="shared" ref="L6:L12" si="0">A6*B6/100</f>
        <v>25.85</v>
      </c>
    </row>
    <row r="7" spans="1:12" ht="15.9">
      <c r="A7" s="20">
        <v>463</v>
      </c>
      <c r="B7" s="61">
        <v>20</v>
      </c>
      <c r="C7" s="60"/>
      <c r="L7" s="54">
        <f t="shared" si="0"/>
        <v>92.6</v>
      </c>
    </row>
    <row r="8" spans="1:12" ht="15.9">
      <c r="A8" s="20">
        <v>14.5</v>
      </c>
      <c r="B8" s="61">
        <v>20</v>
      </c>
      <c r="C8" s="60"/>
      <c r="L8" s="54">
        <f t="shared" si="0"/>
        <v>2.9</v>
      </c>
    </row>
    <row r="9" spans="1:12" ht="15.9">
      <c r="A9" s="20">
        <v>6.9</v>
      </c>
      <c r="B9" s="61">
        <v>20</v>
      </c>
      <c r="C9" s="60"/>
      <c r="L9" s="54">
        <f t="shared" si="0"/>
        <v>1.38</v>
      </c>
    </row>
    <row r="10" spans="1:12" ht="15.9">
      <c r="A10" s="20">
        <v>4.99</v>
      </c>
      <c r="B10" s="61">
        <v>10</v>
      </c>
      <c r="C10" s="60"/>
      <c r="L10" s="54">
        <f t="shared" si="0"/>
        <v>0.49900000000000005</v>
      </c>
    </row>
    <row r="11" spans="1:12" ht="15.9">
      <c r="A11" s="20">
        <v>12.5</v>
      </c>
      <c r="B11" s="61">
        <v>10</v>
      </c>
      <c r="C11" s="60"/>
      <c r="L11" s="54">
        <f t="shared" si="0"/>
        <v>1.25</v>
      </c>
    </row>
    <row r="12" spans="1:12" ht="15.9">
      <c r="A12" s="20">
        <v>2560</v>
      </c>
      <c r="B12" s="61">
        <v>20</v>
      </c>
      <c r="C12" s="60"/>
      <c r="L12" s="54">
        <f t="shared" si="0"/>
        <v>512</v>
      </c>
    </row>
    <row r="21" ht="14.25" customHeight="1"/>
  </sheetData>
  <mergeCells count="1">
    <mergeCell ref="A2:D2"/>
  </mergeCells>
  <conditionalFormatting sqref="C5:C12">
    <cfRule type="cellIs" dxfId="5" priority="1" operator="equal">
      <formula>L5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2"/>
  <dimension ref="A1:M14"/>
  <sheetViews>
    <sheetView workbookViewId="0">
      <selection activeCell="G15" sqref="G15"/>
    </sheetView>
  </sheetViews>
  <sheetFormatPr baseColWidth="10" defaultColWidth="11" defaultRowHeight="12.9"/>
  <cols>
    <col min="1" max="1" width="12.3828125" style="17" customWidth="1"/>
    <col min="2" max="2" width="17" style="17" customWidth="1"/>
    <col min="3" max="3" width="14.15234375" style="17" customWidth="1"/>
    <col min="4" max="4" width="17.3828125" style="17" customWidth="1"/>
    <col min="5" max="11" width="11" style="17"/>
    <col min="12" max="12" width="11" style="17" hidden="1" customWidth="1"/>
    <col min="13" max="13" width="0" style="17" hidden="1" customWidth="1"/>
    <col min="14" max="16384" width="11" style="17"/>
  </cols>
  <sheetData>
    <row r="1" spans="1:13" ht="26.15">
      <c r="A1" s="55" t="s">
        <v>20</v>
      </c>
    </row>
    <row r="3" spans="1:13" ht="26.5" customHeight="1">
      <c r="A3" s="58" t="s">
        <v>77</v>
      </c>
      <c r="B3" s="58" t="s">
        <v>78</v>
      </c>
      <c r="C3" s="58" t="s">
        <v>79</v>
      </c>
    </row>
    <row r="4" spans="1:13" s="19" customFormat="1" ht="25.75">
      <c r="A4" s="59" t="s">
        <v>76</v>
      </c>
      <c r="B4" s="59" t="s">
        <v>21</v>
      </c>
      <c r="C4" s="59" t="s">
        <v>22</v>
      </c>
      <c r="D4" s="59" t="s">
        <v>82</v>
      </c>
    </row>
    <row r="5" spans="1:13" ht="15.9">
      <c r="A5" s="20">
        <v>2400</v>
      </c>
      <c r="B5" s="57">
        <v>0.1</v>
      </c>
      <c r="C5" s="60"/>
      <c r="D5" s="60"/>
      <c r="L5" s="54">
        <f>A5*B5</f>
        <v>240</v>
      </c>
      <c r="M5" s="54">
        <f>A5+L5</f>
        <v>2640</v>
      </c>
    </row>
    <row r="6" spans="1:13" ht="15.9">
      <c r="A6" s="20">
        <v>120</v>
      </c>
      <c r="B6" s="57">
        <v>0.1</v>
      </c>
      <c r="C6" s="60"/>
      <c r="D6" s="60"/>
      <c r="L6" s="54">
        <f t="shared" ref="L6:L12" si="0">A6*B6</f>
        <v>12</v>
      </c>
      <c r="M6" s="54">
        <f t="shared" ref="M6:M12" si="1">A6+L6</f>
        <v>132</v>
      </c>
    </row>
    <row r="7" spans="1:13" ht="15.9">
      <c r="A7" s="20">
        <v>1460</v>
      </c>
      <c r="B7" s="57">
        <v>0.2</v>
      </c>
      <c r="C7" s="60"/>
      <c r="D7" s="60"/>
      <c r="L7" s="54">
        <f t="shared" si="0"/>
        <v>292</v>
      </c>
      <c r="M7" s="54">
        <f t="shared" si="1"/>
        <v>1752</v>
      </c>
    </row>
    <row r="8" spans="1:13" ht="15.9">
      <c r="A8" s="20">
        <v>17.899999999999999</v>
      </c>
      <c r="B8" s="57">
        <v>0.2</v>
      </c>
      <c r="C8" s="60"/>
      <c r="D8" s="60"/>
      <c r="L8" s="54">
        <f t="shared" si="0"/>
        <v>3.58</v>
      </c>
      <c r="M8" s="54">
        <f t="shared" si="1"/>
        <v>21.479999999999997</v>
      </c>
    </row>
    <row r="9" spans="1:13" ht="15.9">
      <c r="A9" s="20">
        <v>12.3</v>
      </c>
      <c r="B9" s="57">
        <v>0.2</v>
      </c>
      <c r="C9" s="60"/>
      <c r="D9" s="60"/>
      <c r="L9" s="54">
        <f t="shared" si="0"/>
        <v>2.4600000000000004</v>
      </c>
      <c r="M9" s="54">
        <f t="shared" si="1"/>
        <v>14.760000000000002</v>
      </c>
    </row>
    <row r="10" spans="1:13" ht="15.9">
      <c r="A10" s="20">
        <v>15.5</v>
      </c>
      <c r="B10" s="57">
        <v>0.1</v>
      </c>
      <c r="C10" s="60"/>
      <c r="D10" s="60"/>
      <c r="L10" s="54">
        <f t="shared" si="0"/>
        <v>1.55</v>
      </c>
      <c r="M10" s="54">
        <f t="shared" si="1"/>
        <v>17.05</v>
      </c>
    </row>
    <row r="11" spans="1:13" ht="15.9">
      <c r="A11" s="20">
        <v>14.4</v>
      </c>
      <c r="B11" s="57">
        <v>0.1</v>
      </c>
      <c r="C11" s="60"/>
      <c r="D11" s="60"/>
      <c r="L11" s="54">
        <f t="shared" si="0"/>
        <v>1.4400000000000002</v>
      </c>
      <c r="M11" s="54">
        <f t="shared" si="1"/>
        <v>15.84</v>
      </c>
    </row>
    <row r="12" spans="1:13" ht="15.9">
      <c r="A12" s="20">
        <v>1400</v>
      </c>
      <c r="B12" s="57">
        <v>0.2</v>
      </c>
      <c r="C12" s="60"/>
      <c r="D12" s="60"/>
      <c r="L12" s="54">
        <f t="shared" si="0"/>
        <v>280</v>
      </c>
      <c r="M12" s="54">
        <f t="shared" si="1"/>
        <v>1680</v>
      </c>
    </row>
    <row r="14" spans="1:13" ht="27.45" customHeight="1">
      <c r="A14" s="86" t="s">
        <v>83</v>
      </c>
      <c r="B14" s="86"/>
      <c r="C14" s="86"/>
      <c r="D14" s="86"/>
    </row>
  </sheetData>
  <mergeCells count="1">
    <mergeCell ref="A14:D14"/>
  </mergeCells>
  <conditionalFormatting sqref="C5:C12">
    <cfRule type="cellIs" dxfId="4" priority="2" operator="equal">
      <formula>L5</formula>
    </cfRule>
  </conditionalFormatting>
  <conditionalFormatting sqref="D5:D12">
    <cfRule type="cellIs" dxfId="3" priority="1" operator="equal">
      <formula>M5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1"/>
  <dimension ref="A1:M14"/>
  <sheetViews>
    <sheetView workbookViewId="0">
      <selection activeCell="A11" sqref="A11:XFD11"/>
    </sheetView>
  </sheetViews>
  <sheetFormatPr baseColWidth="10" defaultRowHeight="12.45"/>
  <cols>
    <col min="2" max="2" width="11.84375" bestFit="1" customWidth="1"/>
    <col min="5" max="5" width="18.765625" customWidth="1"/>
    <col min="12" max="12" width="0" hidden="1" customWidth="1"/>
    <col min="13" max="13" width="11.61328125" hidden="1" customWidth="1"/>
  </cols>
  <sheetData>
    <row r="1" spans="1:13" s="17" customFormat="1" ht="12.9"/>
    <row r="2" spans="1:13" ht="25.3">
      <c r="A2" s="87" t="s">
        <v>1</v>
      </c>
      <c r="B2" s="87"/>
      <c r="C2" s="87"/>
      <c r="D2" s="87"/>
      <c r="E2" s="87"/>
    </row>
    <row r="3" spans="1:13" ht="38.25" customHeight="1" thickBot="1">
      <c r="A3" s="62" t="s">
        <v>0</v>
      </c>
      <c r="B3" s="62" t="s">
        <v>2</v>
      </c>
      <c r="C3" s="62" t="s">
        <v>3</v>
      </c>
      <c r="D3" s="62" t="s">
        <v>4</v>
      </c>
      <c r="E3" s="63" t="s">
        <v>11</v>
      </c>
    </row>
    <row r="4" spans="1:13" ht="16.3" thickTop="1">
      <c r="A4" s="56" t="s">
        <v>5</v>
      </c>
      <c r="B4" s="64">
        <v>12458</v>
      </c>
      <c r="C4" s="67">
        <v>2.5000000000000001E-2</v>
      </c>
      <c r="D4" s="65"/>
      <c r="E4" s="65"/>
      <c r="L4" s="66">
        <f>B4*C4</f>
        <v>311.45000000000005</v>
      </c>
      <c r="M4" s="66">
        <f>L4+B4</f>
        <v>12769.45</v>
      </c>
    </row>
    <row r="5" spans="1:13" ht="15.9">
      <c r="A5" s="56" t="s">
        <v>6</v>
      </c>
      <c r="B5" s="64">
        <v>3455</v>
      </c>
      <c r="C5" s="67">
        <v>1.2500000000000001E-2</v>
      </c>
      <c r="D5" s="65"/>
      <c r="E5" s="65"/>
      <c r="L5" s="66">
        <f t="shared" ref="L5:L9" si="0">B5*C5</f>
        <v>43.1875</v>
      </c>
      <c r="M5" s="66">
        <f t="shared" ref="M5:M9" si="1">L5+B5</f>
        <v>3498.1875</v>
      </c>
    </row>
    <row r="6" spans="1:13" ht="15.9">
      <c r="A6" s="56" t="s">
        <v>7</v>
      </c>
      <c r="B6" s="64">
        <v>18346</v>
      </c>
      <c r="C6" s="67">
        <v>1.4E-2</v>
      </c>
      <c r="D6" s="65"/>
      <c r="E6" s="65"/>
      <c r="L6" s="66">
        <f t="shared" si="0"/>
        <v>256.84399999999999</v>
      </c>
      <c r="M6" s="66">
        <f t="shared" si="1"/>
        <v>18602.844000000001</v>
      </c>
    </row>
    <row r="7" spans="1:13" ht="15.9">
      <c r="A7" s="56" t="s">
        <v>8</v>
      </c>
      <c r="B7" s="64">
        <v>2580</v>
      </c>
      <c r="C7" s="67">
        <v>1.2E-2</v>
      </c>
      <c r="D7" s="65"/>
      <c r="E7" s="65"/>
      <c r="L7" s="66">
        <f t="shared" si="0"/>
        <v>30.96</v>
      </c>
      <c r="M7" s="66">
        <f t="shared" si="1"/>
        <v>2610.96</v>
      </c>
    </row>
    <row r="8" spans="1:13" ht="15.9">
      <c r="A8" s="56" t="s">
        <v>9</v>
      </c>
      <c r="B8" s="64">
        <v>3145</v>
      </c>
      <c r="C8" s="67">
        <v>-7.4999999999999997E-3</v>
      </c>
      <c r="D8" s="65"/>
      <c r="E8" s="65"/>
      <c r="L8" s="66">
        <f t="shared" si="0"/>
        <v>-23.587499999999999</v>
      </c>
      <c r="M8" s="66">
        <f t="shared" si="1"/>
        <v>3121.4124999999999</v>
      </c>
    </row>
    <row r="9" spans="1:13" ht="15.9">
      <c r="A9" s="56" t="s">
        <v>10</v>
      </c>
      <c r="B9" s="64">
        <v>28356</v>
      </c>
      <c r="C9" s="67">
        <v>1.0999999999999999E-2</v>
      </c>
      <c r="D9" s="65"/>
      <c r="E9" s="65"/>
      <c r="L9" s="66">
        <f t="shared" si="0"/>
        <v>311.916</v>
      </c>
      <c r="M9" s="66">
        <f t="shared" si="1"/>
        <v>28667.916000000001</v>
      </c>
    </row>
    <row r="12" spans="1:13" ht="23.15" customHeight="1">
      <c r="A12" s="88" t="s">
        <v>23</v>
      </c>
      <c r="B12" s="88"/>
      <c r="C12" s="88"/>
      <c r="D12" s="88"/>
      <c r="E12" s="88"/>
    </row>
    <row r="13" spans="1:13" ht="15.55" customHeight="1">
      <c r="A13" s="88" t="s">
        <v>90</v>
      </c>
      <c r="B13" s="88"/>
      <c r="C13" s="88"/>
      <c r="D13" s="88"/>
      <c r="E13" s="88"/>
    </row>
    <row r="14" spans="1:13" ht="15.55" customHeight="1">
      <c r="A14" s="88" t="s">
        <v>91</v>
      </c>
      <c r="B14" s="88"/>
      <c r="C14" s="88"/>
      <c r="D14" s="88"/>
      <c r="E14" s="88"/>
    </row>
  </sheetData>
  <mergeCells count="4">
    <mergeCell ref="A2:E2"/>
    <mergeCell ref="A12:E12"/>
    <mergeCell ref="A13:E13"/>
    <mergeCell ref="A14:E14"/>
  </mergeCells>
  <phoneticPr fontId="14" type="noConversion"/>
  <conditionalFormatting sqref="D4:E9">
    <cfRule type="cellIs" dxfId="2" priority="3" operator="equal">
      <formula>L4</formula>
    </cfRule>
  </conditionalFormatting>
  <conditionalFormatting sqref="E4:E9">
    <cfRule type="cellIs" dxfId="1" priority="2" operator="equal">
      <formula>$M$4</formula>
    </cfRule>
  </conditionalFormatting>
  <conditionalFormatting sqref="E5:E9">
    <cfRule type="cellIs" dxfId="0" priority="1" operator="equal">
      <formula>$M$4</formula>
    </cfRule>
  </conditionalFormatting>
  <pageMargins left="0.78740157499999996" right="0.78740157499999996" top="0.984251969" bottom="0.984251969" header="0.4921259845" footer="0.492125984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4</vt:i4>
      </vt:variant>
    </vt:vector>
  </HeadingPairs>
  <TitlesOfParts>
    <vt:vector size="12" baseType="lpstr">
      <vt:lpstr>Tipps</vt:lpstr>
      <vt:lpstr>% formatieren</vt:lpstr>
      <vt:lpstr>Prozentanteil</vt:lpstr>
      <vt:lpstr>Prozentsatz</vt:lpstr>
      <vt:lpstr>MWST 1</vt:lpstr>
      <vt:lpstr>MWST 2</vt:lpstr>
      <vt:lpstr>MWST 3</vt:lpstr>
      <vt:lpstr>Zinsen</vt:lpstr>
      <vt:lpstr>Grundwert</vt:lpstr>
      <vt:lpstr>nicht_ok</vt:lpstr>
      <vt:lpstr>Prozentanteil</vt:lpstr>
      <vt:lpstr>richtig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Alois Klotz</cp:lastModifiedBy>
  <dcterms:created xsi:type="dcterms:W3CDTF">1996-10-17T05:27:31Z</dcterms:created>
  <dcterms:modified xsi:type="dcterms:W3CDTF">2023-02-22T15:03:28Z</dcterms:modified>
</cp:coreProperties>
</file>