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rvcdf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6b7fdeaf49c629f/Code/25_info/Info/Oktober/23.10.23/"/>
    </mc:Choice>
  </mc:AlternateContent>
  <xr:revisionPtr revIDLastSave="101" documentId="8_{46CC57DB-463C-4720-846B-227AA76F48F3}" xr6:coauthVersionLast="47" xr6:coauthVersionMax="47" xr10:uidLastSave="{F9B07D98-DE32-4658-8B3B-DD6D11247ABB}"/>
  <bookViews>
    <workbookView xWindow="-120" yWindow="-120" windowWidth="29040" windowHeight="15720" tabRatio="820" firstSheet="4" activeTab="17" xr2:uid="{00000000-000D-0000-FFFF-FFFF00000000}"/>
  </bookViews>
  <sheets>
    <sheet name="Tipps" sheetId="12" r:id="rId1"/>
    <sheet name="Summen-1" sheetId="19" r:id="rId2"/>
    <sheet name="Summen-2" sheetId="13" r:id="rId3"/>
    <sheet name="Summen-3" sheetId="20" r:id="rId4"/>
    <sheet name="Gute Praxis" sheetId="21" r:id="rId5"/>
    <sheet name="Ferien" sheetId="4" r:id="rId6"/>
    <sheet name="Umsätze" sheetId="1" r:id="rId7"/>
    <sheet name="Neukunden" sheetId="11" r:id="rId8"/>
    <sheet name="Wohnungen" sheetId="7" r:id="rId9"/>
    <sheet name="Niederschläge" sheetId="8" r:id="rId10"/>
    <sheet name="Verkauf" sheetId="6" r:id="rId11"/>
    <sheet name="Fremdsprachenkurse" sheetId="10" r:id="rId12"/>
    <sheet name="Verschiedenes" sheetId="9" r:id="rId13"/>
    <sheet name="Büro" sheetId="5" r:id="rId14"/>
    <sheet name="Österreich &amp; Deutschland" sheetId="15" r:id="rId15"/>
    <sheet name="Schweiz" sheetId="22" r:id="rId16"/>
    <sheet name="EU-Staaten" sheetId="17" r:id="rId17"/>
    <sheet name="USA" sheetId="18" r:id="rId18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8" l="1"/>
  <c r="G2" i="18"/>
  <c r="H3" i="17"/>
  <c r="H2" i="17"/>
  <c r="D29" i="22"/>
  <c r="C29" i="22"/>
  <c r="D32" i="15"/>
  <c r="C32" i="15"/>
  <c r="D12" i="15"/>
  <c r="E12" i="15"/>
  <c r="F12" i="15"/>
  <c r="C12" i="15"/>
  <c r="B8" i="5"/>
  <c r="D6" i="5"/>
  <c r="F6" i="5"/>
  <c r="B6" i="5"/>
  <c r="C20" i="9"/>
  <c r="C10" i="9"/>
  <c r="B12" i="10"/>
  <c r="C12" i="10"/>
  <c r="D12" i="10"/>
  <c r="E5" i="10"/>
  <c r="E6" i="10"/>
  <c r="E7" i="10"/>
  <c r="E8" i="10"/>
  <c r="E9" i="10"/>
  <c r="E10" i="10"/>
  <c r="E4" i="10"/>
  <c r="E10" i="6"/>
  <c r="D10" i="6"/>
  <c r="C10" i="6"/>
  <c r="F4" i="6"/>
  <c r="C13" i="7"/>
  <c r="B9" i="11"/>
  <c r="F9" i="1"/>
  <c r="E9" i="1"/>
  <c r="D9" i="1"/>
  <c r="C9" i="1"/>
  <c r="B8" i="4"/>
  <c r="C16" i="21"/>
  <c r="C7" i="21"/>
  <c r="G18" i="20"/>
  <c r="G16" i="20"/>
  <c r="E22" i="13"/>
  <c r="E20" i="13"/>
  <c r="E18" i="13"/>
  <c r="E16" i="13"/>
  <c r="B11" i="19"/>
  <c r="B9" i="19"/>
  <c r="B7" i="19"/>
  <c r="B5" i="19"/>
  <c r="F9" i="6"/>
  <c r="F8" i="6"/>
  <c r="F7" i="6"/>
  <c r="F6" i="6"/>
  <c r="F5" i="6"/>
  <c r="D17" i="8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Easy4Me.info</author>
  </authors>
  <commentList>
    <comment ref="A11" authorId="0" shapeId="0" xr:uid="{00000000-0006-0000-0100-000001000000}">
      <text>
        <r>
          <rPr>
            <sz val="9"/>
            <color indexed="81"/>
            <rFont val="Tahoma"/>
            <family val="2"/>
          </rPr>
          <t>das sind die Zahlen 11, 13, 17 und 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E00-000001000000}">
      <text>
        <r>
          <rPr>
            <sz val="10"/>
            <rFont val="Arial"/>
            <family val="2"/>
          </rPr>
          <t>Mit Städten!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F00-000001000000}">
      <text>
        <r>
          <rPr>
            <sz val="10"/>
            <rFont val="Arial"/>
            <family val="2"/>
          </rPr>
          <t xml:space="preserve">Verlängere die Liste nach unten! 
</t>
        </r>
        <r>
          <rPr>
            <i/>
            <sz val="10"/>
            <color indexed="81"/>
            <rFont val="Times New Roman"/>
            <family val="1"/>
          </rPr>
          <t>Mit gedrückter Strg-Taste nach unten ziehen!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1000-000001000000}">
      <text>
        <r>
          <rPr>
            <sz val="10"/>
            <rFont val="Arial"/>
            <family val="2"/>
          </rPr>
          <t>Nummerierung bitte fortsetzen!</t>
        </r>
      </text>
    </comment>
  </commentList>
</comments>
</file>

<file path=xl/sharedStrings.xml><?xml version="1.0" encoding="utf-8"?>
<sst xmlns="http://schemas.openxmlformats.org/spreadsheetml/2006/main" count="451" uniqueCount="396">
  <si>
    <t>Summen bilden</t>
  </si>
  <si>
    <r>
      <t>E</t>
    </r>
    <r>
      <rPr>
        <b/>
        <sz val="14"/>
        <color indexed="30"/>
        <rFont val="Calibri"/>
        <family val="2"/>
        <scheme val="minor"/>
      </rPr>
      <t>AS</t>
    </r>
    <r>
      <rPr>
        <b/>
        <sz val="14"/>
        <color indexed="24"/>
        <rFont val="Calibri"/>
        <family val="2"/>
        <scheme val="minor"/>
      </rPr>
      <t>Y</t>
    </r>
    <r>
      <rPr>
        <b/>
        <sz val="14"/>
        <color indexed="14"/>
        <rFont val="Calibri"/>
        <family val="2"/>
        <scheme val="minor"/>
      </rPr>
      <t>4</t>
    </r>
    <r>
      <rPr>
        <b/>
        <sz val="14"/>
        <color indexed="52"/>
        <rFont val="Calibri"/>
        <family val="2"/>
        <scheme val="minor"/>
      </rPr>
      <t>M</t>
    </r>
    <r>
      <rPr>
        <b/>
        <sz val="14"/>
        <color indexed="10"/>
        <rFont val="Calibri"/>
        <family val="2"/>
        <scheme val="minor"/>
      </rPr>
      <t>E</t>
    </r>
  </si>
  <si>
    <t>Berechne auf den folgenden Arbeitsblättern die Summen!</t>
  </si>
  <si>
    <t>Wenn das Ergebnis richtig ist, bekommt die Zelle einen grünen Hintergrund!</t>
  </si>
  <si>
    <t>+</t>
  </si>
  <si>
    <t>Du kannst es hier ausprobieren:</t>
  </si>
  <si>
    <t>Wie geht das Einfärben einer Zelle je nach Zellwert?</t>
  </si>
  <si>
    <r>
      <t>Eine Zelle kann man mit dem Format "</t>
    </r>
    <r>
      <rPr>
        <b/>
        <sz val="10"/>
        <color indexed="62"/>
        <rFont val="Calibri"/>
        <family val="2"/>
        <scheme val="minor"/>
      </rPr>
      <t>bedingte Formatierung</t>
    </r>
    <r>
      <rPr>
        <sz val="10"/>
        <color indexed="62"/>
        <rFont val="Calibri"/>
        <family val="2"/>
        <scheme val="minor"/>
      </rPr>
      <t>" je nach Wert der Zelle einfärben.</t>
    </r>
  </si>
  <si>
    <r>
      <t xml:space="preserve">Du findest diese Funktion hier unter Start -&gt; </t>
    </r>
    <r>
      <rPr>
        <b/>
        <sz val="10"/>
        <color indexed="62"/>
        <rFont val="Calibri"/>
        <family val="2"/>
        <scheme val="minor"/>
      </rPr>
      <t xml:space="preserve"> bedingte Formatierung</t>
    </r>
  </si>
  <si>
    <t>Eine Tabellenkalkulation kann man auch als Taschenrechner verwenden!</t>
  </si>
  <si>
    <t>Addiere folgende Zahlen:</t>
  </si>
  <si>
    <t>Ergebnisse</t>
  </si>
  <si>
    <t xml:space="preserve">siebentausendachthundertfünfzehn, zweitausendsiebenhundertdrei  </t>
  </si>
  <si>
    <r>
      <t xml:space="preserve">Schreibe in die Zelle: </t>
    </r>
    <r>
      <rPr>
        <b/>
        <sz val="12"/>
        <color rgb="FFC00000"/>
        <rFont val="Calibri"/>
        <family val="2"/>
        <scheme val="minor"/>
      </rPr>
      <t>=7815+2703</t>
    </r>
  </si>
  <si>
    <t xml:space="preserve">zwölftausendzweihundertzwei, fünfundsiebzig, dreihundertelf </t>
  </si>
  <si>
    <t xml:space="preserve">sechshundertvierundzwanzig, siebenundneunzig, achthundertsechzehn </t>
  </si>
  <si>
    <t xml:space="preserve">Alle Primzahlen zwischen 10 und 20 </t>
  </si>
  <si>
    <t>Addiere gleichfarbige Felder!</t>
  </si>
  <si>
    <t>Verwende die Zelladressen.</t>
  </si>
  <si>
    <t>Summe gelbe Felder:</t>
  </si>
  <si>
    <t>Gib die Formel für die Summe ein!</t>
  </si>
  <si>
    <t>Summe grüne Felder:</t>
  </si>
  <si>
    <t>Summe hellblaue Felder:</t>
  </si>
  <si>
    <t>Summe dunkelblaue Felder:</t>
  </si>
  <si>
    <t>Summe aller blauen Felder:</t>
  </si>
  <si>
    <t xml:space="preserve">Summe aller roten Felder: </t>
  </si>
  <si>
    <t>In Formeln sollten möglichst Zellbezüge verwendet werden!</t>
  </si>
  <si>
    <t>Ersetze in den gelb schattierten Zellen die Zahlen durch Zellbezüge!</t>
  </si>
  <si>
    <t>Jacke</t>
  </si>
  <si>
    <t>Hose</t>
  </si>
  <si>
    <t>Gesamt</t>
  </si>
  <si>
    <r>
      <t xml:space="preserve">ersetze z.B. </t>
    </r>
    <r>
      <rPr>
        <b/>
        <i/>
        <sz val="11"/>
        <color theme="4" tint="-0.499984740745262"/>
        <rFont val="Calibri"/>
        <family val="2"/>
        <scheme val="minor"/>
      </rPr>
      <t>49,90</t>
    </r>
    <r>
      <rPr>
        <i/>
        <sz val="11"/>
        <color theme="4" tint="-0.499984740745262"/>
        <rFont val="Calibri"/>
        <family val="2"/>
        <scheme val="minor"/>
      </rPr>
      <t xml:space="preserve"> durch </t>
    </r>
    <r>
      <rPr>
        <b/>
        <i/>
        <sz val="11"/>
        <color theme="4" tint="-0.499984740745262"/>
        <rFont val="Calibri"/>
        <family val="2"/>
        <scheme val="minor"/>
      </rPr>
      <t>C5</t>
    </r>
    <r>
      <rPr>
        <i/>
        <sz val="11"/>
        <color theme="4" tint="-0.499984740745262"/>
        <rFont val="Calibri"/>
        <family val="2"/>
        <scheme val="minor"/>
      </rPr>
      <t xml:space="preserve"> und </t>
    </r>
    <r>
      <rPr>
        <b/>
        <i/>
        <sz val="11"/>
        <color theme="4" tint="-0.499984740745262"/>
        <rFont val="Calibri"/>
        <family val="2"/>
        <scheme val="minor"/>
      </rPr>
      <t>36,80</t>
    </r>
    <r>
      <rPr>
        <i/>
        <sz val="11"/>
        <color theme="4" tint="-0.499984740745262"/>
        <rFont val="Calibri"/>
        <family val="2"/>
        <scheme val="minor"/>
      </rPr>
      <t xml:space="preserve"> durch </t>
    </r>
    <r>
      <rPr>
        <b/>
        <i/>
        <sz val="11"/>
        <color theme="4" tint="-0.499984740745262"/>
        <rFont val="Calibri"/>
        <family val="2"/>
        <scheme val="minor"/>
      </rPr>
      <t>C6</t>
    </r>
  </si>
  <si>
    <t>PC-Maus</t>
  </si>
  <si>
    <t>Mousepad</t>
  </si>
  <si>
    <t>Monitor</t>
  </si>
  <si>
    <t>Ferien</t>
  </si>
  <si>
    <t>Einnahmen</t>
  </si>
  <si>
    <t>Gehalt</t>
  </si>
  <si>
    <t>Urlaubsgeld</t>
  </si>
  <si>
    <t>Sparbuch</t>
  </si>
  <si>
    <t>Summe</t>
  </si>
  <si>
    <t>Ausgaben</t>
  </si>
  <si>
    <t>Jänner</t>
  </si>
  <si>
    <t>Februar</t>
  </si>
  <si>
    <t>März</t>
  </si>
  <si>
    <t>April</t>
  </si>
  <si>
    <t xml:space="preserve">Golling </t>
  </si>
  <si>
    <t xml:space="preserve">Hallein </t>
  </si>
  <si>
    <t xml:space="preserve">Salzburg </t>
  </si>
  <si>
    <t xml:space="preserve">Summe </t>
  </si>
  <si>
    <t>Gib die Formeln für die Summe ein!</t>
  </si>
  <si>
    <r>
      <t xml:space="preserve">Summen kann man viel schneller mit der Funktion </t>
    </r>
    <r>
      <rPr>
        <b/>
        <sz val="20"/>
        <color rgb="FF339933"/>
        <rFont val="Calibri Light"/>
        <family val="2"/>
      </rPr>
      <t>SUMME</t>
    </r>
    <r>
      <rPr>
        <sz val="20"/>
        <color rgb="FF339933"/>
        <rFont val="Calibri Light"/>
        <family val="2"/>
      </rPr>
      <t xml:space="preserve"> erstellen! </t>
    </r>
  </si>
  <si>
    <t>- Klicke in die Zelle C9</t>
  </si>
  <si>
    <r>
      <t xml:space="preserve">- Wähle die Funktion </t>
    </r>
    <r>
      <rPr>
        <b/>
        <sz val="12"/>
        <rFont val="Calibri"/>
        <family val="2"/>
        <scheme val="minor"/>
      </rPr>
      <t>SUMME</t>
    </r>
  </si>
  <si>
    <t>- Kontrolliere, ob die zu summierenden Zellen ausgewählt sind!</t>
  </si>
  <si>
    <t>- Drücke die Eingabetaste!</t>
  </si>
  <si>
    <t>Neue Kunden</t>
  </si>
  <si>
    <t>Süddeutsche Zeitung</t>
  </si>
  <si>
    <t>Zeitschriften</t>
  </si>
  <si>
    <t>Mundpropaganda</t>
  </si>
  <si>
    <t>Halleiner Tagblatt</t>
  </si>
  <si>
    <t>Werbezettel</t>
  </si>
  <si>
    <t>Sonstiges</t>
  </si>
  <si>
    <t>Verwende die Funktion SUMME</t>
  </si>
  <si>
    <t>Fertig gestellte Wohnungen</t>
  </si>
  <si>
    <t>Bundesland</t>
  </si>
  <si>
    <t>Anzahl</t>
  </si>
  <si>
    <t>Burgenland</t>
  </si>
  <si>
    <t>B</t>
  </si>
  <si>
    <t>Kärnten</t>
  </si>
  <si>
    <t>K</t>
  </si>
  <si>
    <t>Niederösterreich</t>
  </si>
  <si>
    <t xml:space="preserve">N </t>
  </si>
  <si>
    <t>Oberösterreich</t>
  </si>
  <si>
    <t>O</t>
  </si>
  <si>
    <t>Salzburg</t>
  </si>
  <si>
    <t>S</t>
  </si>
  <si>
    <t>Steiermark</t>
  </si>
  <si>
    <t>St</t>
  </si>
  <si>
    <t>Tirol</t>
  </si>
  <si>
    <t>T</t>
  </si>
  <si>
    <t>Vorarlberg</t>
  </si>
  <si>
    <t>V</t>
  </si>
  <si>
    <t>Wien</t>
  </si>
  <si>
    <t>W</t>
  </si>
  <si>
    <t>Summe:</t>
  </si>
  <si>
    <t>Weitere Aufgaben:</t>
  </si>
  <si>
    <r>
      <t xml:space="preserve">Gestalte die Überschrift </t>
    </r>
    <r>
      <rPr>
        <sz val="16"/>
        <rFont val="Calibri"/>
        <family val="2"/>
        <scheme val="minor"/>
      </rPr>
      <t>größer</t>
    </r>
    <r>
      <rPr>
        <sz val="11"/>
        <rFont val="Calibri"/>
        <family val="2"/>
        <scheme val="minor"/>
      </rPr>
      <t xml:space="preserve"> und </t>
    </r>
    <r>
      <rPr>
        <sz val="16"/>
        <color theme="9" tint="-0.499984740745262"/>
        <rFont val="Calibri"/>
        <family val="2"/>
        <scheme val="minor"/>
      </rPr>
      <t>mit Farbe!</t>
    </r>
  </si>
  <si>
    <t>Füge ein Bild zum Thema Wohnen ein!</t>
  </si>
  <si>
    <t>- Einfügen &gt; Bilder &gt; Onlinebilder</t>
  </si>
  <si>
    <t>- Gib als Suchbegriff z. B. Wohnen ein.</t>
  </si>
  <si>
    <r>
      <t xml:space="preserve">- Wähle ein Bild und klicke auf </t>
    </r>
    <r>
      <rPr>
        <b/>
        <i/>
        <sz val="11"/>
        <color theme="4" tint="-0.249977111117893"/>
        <rFont val="Calibri"/>
        <family val="2"/>
        <scheme val="minor"/>
      </rPr>
      <t>Einfügen</t>
    </r>
  </si>
  <si>
    <t>Niederschläge in Salzburg</t>
  </si>
  <si>
    <t>Monate</t>
  </si>
  <si>
    <t>Die Jahreszahlen dürfen nicht addiert werden!</t>
  </si>
  <si>
    <t>Januar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</si>
  <si>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</si>
  <si>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</si>
  <si>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</si>
  <si>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</si>
  <si>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</si>
  <si>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</si>
  <si>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</si>
  <si>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</si>
  <si>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r>
      <t xml:space="preserve">Gestalte die Überschrift </t>
    </r>
    <r>
      <rPr>
        <sz val="18"/>
        <rFont val="Arial"/>
        <family val="2"/>
      </rPr>
      <t>größer</t>
    </r>
    <r>
      <rPr>
        <sz val="10"/>
        <rFont val="Arial"/>
        <family val="2"/>
      </rPr>
      <t xml:space="preserve"> und </t>
    </r>
    <r>
      <rPr>
        <sz val="18"/>
        <color theme="8" tint="-0.249977111117893"/>
        <rFont val="Arial"/>
        <family val="2"/>
      </rPr>
      <t>mit Farbe!</t>
    </r>
  </si>
  <si>
    <t>Verkaufszahlen</t>
  </si>
  <si>
    <t>Blusen</t>
  </si>
  <si>
    <t>Hemden</t>
  </si>
  <si>
    <t>Hosen</t>
  </si>
  <si>
    <t>Stück Gesamt</t>
  </si>
  <si>
    <t>Montag</t>
  </si>
  <si>
    <t>Dienstag</t>
  </si>
  <si>
    <t>Mittwoch</t>
  </si>
  <si>
    <t>Donnerstag</t>
  </si>
  <si>
    <t>Freitag</t>
  </si>
  <si>
    <t>Samstag</t>
  </si>
  <si>
    <t>Verwende die Funktion SUMME!</t>
  </si>
  <si>
    <t>Fremdsprachenkurs - Teilnehmer</t>
  </si>
  <si>
    <t>Klasse</t>
  </si>
  <si>
    <t>Englisch</t>
  </si>
  <si>
    <t>Französisch</t>
  </si>
  <si>
    <t>Italienisch</t>
  </si>
  <si>
    <t>5a</t>
  </si>
  <si>
    <t>5b</t>
  </si>
  <si>
    <t>5c</t>
  </si>
  <si>
    <t>6a</t>
  </si>
  <si>
    <t>6b</t>
  </si>
  <si>
    <t>6c</t>
  </si>
  <si>
    <t>7c</t>
  </si>
  <si>
    <r>
      <t xml:space="preserve">Gestalte die Überschrift </t>
    </r>
    <r>
      <rPr>
        <sz val="14"/>
        <rFont val="Calibri"/>
        <family val="2"/>
        <scheme val="minor"/>
      </rPr>
      <t>größer</t>
    </r>
    <r>
      <rPr>
        <sz val="10"/>
        <rFont val="Calibri"/>
        <family val="2"/>
        <scheme val="minor"/>
      </rPr>
      <t xml:space="preserve"> und mit </t>
    </r>
    <r>
      <rPr>
        <b/>
        <sz val="14"/>
        <color rgb="FF339933"/>
        <rFont val="Calibri"/>
        <family val="2"/>
        <scheme val="minor"/>
      </rPr>
      <t>Farbe</t>
    </r>
    <r>
      <rPr>
        <sz val="10"/>
        <rFont val="Calibri"/>
        <family val="2"/>
        <scheme val="minor"/>
      </rPr>
      <t>!</t>
    </r>
  </si>
  <si>
    <t>Ausgaben Werbung</t>
  </si>
  <si>
    <t>Artikel Zeitung</t>
  </si>
  <si>
    <t>Anzeigen</t>
  </si>
  <si>
    <t>Einschaltungen</t>
  </si>
  <si>
    <t>Folder</t>
  </si>
  <si>
    <t>Kaffeekasse</t>
  </si>
  <si>
    <t>Aushilfen</t>
  </si>
  <si>
    <t>Spesen</t>
  </si>
  <si>
    <t>Porto</t>
  </si>
  <si>
    <t>Marlies</t>
  </si>
  <si>
    <t>Blumen</t>
  </si>
  <si>
    <t>Karl-Otto</t>
  </si>
  <si>
    <t>Kaffee</t>
  </si>
  <si>
    <t>Friedhelm</t>
  </si>
  <si>
    <t>Lisa</t>
  </si>
  <si>
    <t>Summen</t>
  </si>
  <si>
    <t>Gesamtausgaben</t>
  </si>
  <si>
    <t>Bilde hier die Summe der Zellen B6, D6 und F6!</t>
  </si>
  <si>
    <t>Österreich</t>
  </si>
  <si>
    <t xml:space="preserve">Hauptstadt   </t>
  </si>
  <si>
    <t>Bevölkerung</t>
  </si>
  <si>
    <t>Fläche (in km²)</t>
  </si>
  <si>
    <t xml:space="preserve">Städte   </t>
  </si>
  <si>
    <t>Gemeinden</t>
  </si>
  <si>
    <t>Eisenstadt</t>
  </si>
  <si>
    <t>Klagenfurt</t>
  </si>
  <si>
    <t>St. Pölten</t>
  </si>
  <si>
    <t>Linz</t>
  </si>
  <si>
    <t>Graz</t>
  </si>
  <si>
    <t>Innsbruck</t>
  </si>
  <si>
    <t>Bregenz</t>
  </si>
  <si>
    <t>—</t>
  </si>
  <si>
    <t>Deutschland</t>
  </si>
  <si>
    <t xml:space="preserve">Land   </t>
  </si>
  <si>
    <t>Landes-
hauptstadt</t>
  </si>
  <si>
    <t>Fläche (km²)</t>
  </si>
  <si>
    <t>Einwohner</t>
  </si>
  <si>
    <t>Baden-Württemberg</t>
  </si>
  <si>
    <t>Stuttgart</t>
  </si>
  <si>
    <t>Bayern</t>
  </si>
  <si>
    <t>München</t>
  </si>
  <si>
    <t>Berlin</t>
  </si>
  <si>
    <t>Brandenburg</t>
  </si>
  <si>
    <t>Potsdam</t>
  </si>
  <si>
    <t>Bremen</t>
  </si>
  <si>
    <t>Hamburg</t>
  </si>
  <si>
    <t>Hessen</t>
  </si>
  <si>
    <t>Wiesbaden</t>
  </si>
  <si>
    <t>Mecklenburg-Vorpommern</t>
  </si>
  <si>
    <t>Schwerin</t>
  </si>
  <si>
    <t>Niedersachsen</t>
  </si>
  <si>
    <t>Hannover</t>
  </si>
  <si>
    <t>Nordrhein-Westfalen</t>
  </si>
  <si>
    <t>Düsseldorf</t>
  </si>
  <si>
    <t>Rheinland-Pfalz</t>
  </si>
  <si>
    <t>Mainz</t>
  </si>
  <si>
    <t>Saarland</t>
  </si>
  <si>
    <t>Saarbrücken</t>
  </si>
  <si>
    <t>Sachsen</t>
  </si>
  <si>
    <t>Dresden</t>
  </si>
  <si>
    <t>Sachsen-Anhalt</t>
  </si>
  <si>
    <t>Magdeburg</t>
  </si>
  <si>
    <t>Schleswig-Holstein</t>
  </si>
  <si>
    <t>Kiel</t>
  </si>
  <si>
    <t>Thüringen</t>
  </si>
  <si>
    <t>Erfurt</t>
  </si>
  <si>
    <t>Schweiz</t>
  </si>
  <si>
    <t>Kanton</t>
  </si>
  <si>
    <t> Zürich</t>
  </si>
  <si>
    <t>Zürich</t>
  </si>
  <si>
    <t> Zug</t>
  </si>
  <si>
    <t>Zug</t>
  </si>
  <si>
    <t> Wallis</t>
  </si>
  <si>
    <t>Sitten</t>
  </si>
  <si>
    <t> Waadt</t>
  </si>
  <si>
    <t>Lausanne</t>
  </si>
  <si>
    <t> Uri</t>
  </si>
  <si>
    <t>Altdorf</t>
  </si>
  <si>
    <t> Thurgau</t>
  </si>
  <si>
    <t>Frauenfeld</t>
  </si>
  <si>
    <t> Tessin</t>
  </si>
  <si>
    <t>Bellinzona</t>
  </si>
  <si>
    <t> St, Gallen</t>
  </si>
  <si>
    <t>St, Gallen</t>
  </si>
  <si>
    <t> Solothurn</t>
  </si>
  <si>
    <t>Solothurn</t>
  </si>
  <si>
    <t> Schwyz</t>
  </si>
  <si>
    <t>Schwyz</t>
  </si>
  <si>
    <t> Schaffhausen</t>
  </si>
  <si>
    <t>Schaffhausen</t>
  </si>
  <si>
    <t> Obwalden</t>
  </si>
  <si>
    <t>Sarnen</t>
  </si>
  <si>
    <t> Nidwalden</t>
  </si>
  <si>
    <t>Stans</t>
  </si>
  <si>
    <t> Neuenburg</t>
  </si>
  <si>
    <t>Neuenburg</t>
  </si>
  <si>
    <t> Luzern</t>
  </si>
  <si>
    <t>Luzern</t>
  </si>
  <si>
    <t> Jura</t>
  </si>
  <si>
    <t>Delsberg</t>
  </si>
  <si>
    <t> Graubünden</t>
  </si>
  <si>
    <t>Chur</t>
  </si>
  <si>
    <t> Glarus</t>
  </si>
  <si>
    <t>Glarus</t>
  </si>
  <si>
    <t> Genf</t>
  </si>
  <si>
    <t>Genf</t>
  </si>
  <si>
    <t> Freiburg</t>
  </si>
  <si>
    <t>Freiburg</t>
  </si>
  <si>
    <t> Bern</t>
  </si>
  <si>
    <t>Bern</t>
  </si>
  <si>
    <t> Basel-Stadt</t>
  </si>
  <si>
    <t>Basel</t>
  </si>
  <si>
    <t> Basel-Landschaft</t>
  </si>
  <si>
    <t>Liestal</t>
  </si>
  <si>
    <t> Appenzell Innerrhoden</t>
  </si>
  <si>
    <t>Appenzell</t>
  </si>
  <si>
    <t> Appenzell Ausserrhoden</t>
  </si>
  <si>
    <t>Herisau, Trogen4</t>
  </si>
  <si>
    <t> Aargau</t>
  </si>
  <si>
    <t>Aarau</t>
  </si>
  <si>
    <t>Mitgliedsstaaten der EU</t>
  </si>
  <si>
    <t>Einwohner gesamt:</t>
  </si>
  <si>
    <t>Gib die Formel für die Summe der Einwohner ein!</t>
  </si>
  <si>
    <t>Fläche gesamt:</t>
  </si>
  <si>
    <t>Nr.</t>
  </si>
  <si>
    <t>EU-Staat</t>
  </si>
  <si>
    <t>Einw.</t>
  </si>
  <si>
    <t>km²</t>
  </si>
  <si>
    <t>Belgien</t>
  </si>
  <si>
    <t>Bulgarien</t>
  </si>
  <si>
    <t>zum Vergleich</t>
  </si>
  <si>
    <t>USA</t>
  </si>
  <si>
    <t>Dänemark</t>
  </si>
  <si>
    <t>Russland</t>
  </si>
  <si>
    <t>Estland</t>
  </si>
  <si>
    <t>China</t>
  </si>
  <si>
    <t>Finnland</t>
  </si>
  <si>
    <t>Indien</t>
  </si>
  <si>
    <t>Frankreich</t>
  </si>
  <si>
    <t>Griechenland</t>
  </si>
  <si>
    <t>Irland</t>
  </si>
  <si>
    <t>Italien</t>
  </si>
  <si>
    <t>Lettland</t>
  </si>
  <si>
    <t>Litauen</t>
  </si>
  <si>
    <t>Luxemburg</t>
  </si>
  <si>
    <t>Malta</t>
  </si>
  <si>
    <t>Niederlande</t>
  </si>
  <si>
    <t>Polen</t>
  </si>
  <si>
    <t>Portugal</t>
  </si>
  <si>
    <t>Rumänien</t>
  </si>
  <si>
    <t>Schweden</t>
  </si>
  <si>
    <t>Slowakei</t>
  </si>
  <si>
    <t>Slowenien</t>
  </si>
  <si>
    <t>Spanien</t>
  </si>
  <si>
    <t>Tschechien</t>
  </si>
  <si>
    <t>Ungarn</t>
  </si>
  <si>
    <t>Vereinigtes Königreich</t>
  </si>
  <si>
    <t>Zypern</t>
  </si>
  <si>
    <t>Quelle: Wikipedia</t>
  </si>
  <si>
    <t>Die Bundesstaaten der USA</t>
  </si>
  <si>
    <t>Gesamt km²:</t>
  </si>
  <si>
    <t>Nr</t>
  </si>
  <si>
    <t>Staat</t>
  </si>
  <si>
    <t>Gesamt Einwohner:</t>
  </si>
  <si>
    <t>1.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</si>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</sst>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_-* #,##0.00\ &quot;DM&quot;_-;\-* #,##0.00\ &quot;DM&quot;_-;_-* &quot;-&quot;??\ &quot;DM&quot;_-;_-@_-"/>
    <numFmt numFmtId="166" formatCode="_-* #,##0.00\ [$€]_-;\-* #,##0.00\ [$€]_-;_-* &quot;-&quot;??\ [$€]_-;_-@_-"/>
    <numFmt numFmtId="167" formatCode="0.0\ &quot;Std&quot;"/>
    <numFmt numFmtId="168" formatCode="#,##0&quot; Mio. Ew.&quot;"/>
    <numFmt numFmtId="169" formatCode="#,##0&quot; km²&quot;"/>
    <numFmt numFmtId="170" formatCode="_-* #,##0_-;\-* #,##0_-;_-* &quot;-&quot;??_-;_-@_-"/>
  </numFmts>
  <fonts count="65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CG Times"/>
      <family val="1"/>
    </font>
    <font>
      <b/>
      <sz val="10"/>
      <name val="Arial"/>
      <family val="2"/>
    </font>
    <font>
      <b/>
      <sz val="10"/>
      <name val="CG Times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4"/>
      <color theme="0"/>
      <name val="Arial"/>
      <family val="2"/>
    </font>
    <font>
      <i/>
      <sz val="10"/>
      <color indexed="81"/>
      <name val="Times New Roman"/>
      <family val="1"/>
    </font>
    <font>
      <sz val="10"/>
      <name val="Arial"/>
      <family val="2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u/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indexed="48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i/>
      <sz val="12"/>
      <name val="Calibri"/>
      <family val="2"/>
      <scheme val="minor"/>
    </font>
    <font>
      <sz val="13"/>
      <name val="Calibri"/>
      <family val="2"/>
      <scheme val="minor"/>
    </font>
    <font>
      <b/>
      <sz val="13"/>
      <color indexed="17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4" tint="-0.249977111117893"/>
      <name val="Calibri"/>
      <family val="2"/>
      <scheme val="minor"/>
    </font>
    <font>
      <sz val="16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339933"/>
      <name val="Calibri"/>
      <family val="2"/>
      <scheme val="minor"/>
    </font>
    <font>
      <b/>
      <sz val="20"/>
      <color rgb="FF339933"/>
      <name val="Calibri Light"/>
      <family val="2"/>
    </font>
    <font>
      <sz val="20"/>
      <color rgb="FF339933"/>
      <name val="Calibri Light"/>
      <family val="2"/>
    </font>
    <font>
      <sz val="14"/>
      <color theme="4" tint="-0.249977111117893"/>
      <name val="Calibri"/>
      <family val="2"/>
      <scheme val="minor"/>
    </font>
    <font>
      <b/>
      <sz val="28"/>
      <color indexed="23"/>
      <name val="Calibri"/>
      <family val="2"/>
      <scheme val="minor"/>
    </font>
    <font>
      <b/>
      <sz val="14"/>
      <color indexed="56"/>
      <name val="Calibri"/>
      <family val="2"/>
      <scheme val="minor"/>
    </font>
    <font>
      <b/>
      <sz val="14"/>
      <color indexed="30"/>
      <name val="Calibri"/>
      <family val="2"/>
      <scheme val="minor"/>
    </font>
    <font>
      <b/>
      <sz val="14"/>
      <color indexed="24"/>
      <name val="Calibri"/>
      <family val="2"/>
      <scheme val="minor"/>
    </font>
    <font>
      <b/>
      <sz val="14"/>
      <color indexed="14"/>
      <name val="Calibri"/>
      <family val="2"/>
      <scheme val="minor"/>
    </font>
    <font>
      <b/>
      <sz val="14"/>
      <color indexed="52"/>
      <name val="Calibri"/>
      <family val="2"/>
      <scheme val="minor"/>
    </font>
    <font>
      <b/>
      <sz val="14"/>
      <color indexed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62"/>
      <name val="Calibri"/>
      <family val="2"/>
      <scheme val="minor"/>
    </font>
    <font>
      <b/>
      <sz val="10"/>
      <color indexed="62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sz val="18"/>
      <name val="Arial"/>
      <family val="2"/>
    </font>
    <font>
      <sz val="18"/>
      <color theme="8" tint="-0.249977111117893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24"/>
      <color theme="4"/>
      <name val="Calibri"/>
      <family val="2"/>
      <scheme val="minor"/>
    </font>
    <font>
      <sz val="28"/>
      <color rgb="FFB8CCE4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</patternFill>
    </fill>
    <fill>
      <patternFill patternType="solid">
        <fgColor rgb="FFA6D86E"/>
        <bgColor indexed="64"/>
      </patternFill>
    </fill>
    <fill>
      <patternFill patternType="solid">
        <fgColor indexed="43"/>
        <bgColor indexed="13"/>
      </patternFill>
    </fill>
    <fill>
      <patternFill patternType="solid">
        <fgColor indexed="41"/>
        <bgColor indexed="26"/>
      </patternFill>
    </fill>
    <fill>
      <patternFill patternType="solid">
        <fgColor theme="4" tint="0.79998168889431442"/>
        <bgColor indexed="4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ck">
        <color indexed="23"/>
      </bottom>
      <diagonal/>
    </border>
    <border>
      <left/>
      <right/>
      <top/>
      <bottom style="thick">
        <color indexed="23"/>
      </bottom>
      <diagonal/>
    </border>
    <border>
      <left/>
      <right style="thick">
        <color indexed="23"/>
      </right>
      <top/>
      <bottom style="thick">
        <color indexed="23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55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8"/>
      </bottom>
      <diagonal/>
    </border>
    <border>
      <left style="medium">
        <color indexed="57"/>
      </left>
      <right/>
      <top style="medium">
        <color indexed="57"/>
      </top>
      <bottom/>
      <diagonal/>
    </border>
    <border>
      <left/>
      <right/>
      <top style="medium">
        <color indexed="57"/>
      </top>
      <bottom/>
      <diagonal/>
    </border>
    <border>
      <left/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/>
      <top/>
      <bottom/>
      <diagonal/>
    </border>
    <border>
      <left/>
      <right style="medium">
        <color indexed="57"/>
      </right>
      <top/>
      <bottom/>
      <diagonal/>
    </border>
    <border>
      <left style="medium">
        <color indexed="57"/>
      </left>
      <right/>
      <top/>
      <bottom style="medium">
        <color indexed="57"/>
      </bottom>
      <diagonal/>
    </border>
    <border>
      <left/>
      <right/>
      <top/>
      <bottom style="medium">
        <color indexed="57"/>
      </bottom>
      <diagonal/>
    </border>
    <border>
      <left/>
      <right style="medium">
        <color indexed="57"/>
      </right>
      <top/>
      <bottom style="medium">
        <color indexed="57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FF3300"/>
      </left>
      <right style="hair">
        <color rgb="FFFF3300"/>
      </right>
      <top/>
      <bottom style="hair">
        <color rgb="FFFF3300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55"/>
      </right>
      <top/>
      <bottom style="thin">
        <color indexed="64"/>
      </bottom>
      <diagonal/>
    </border>
  </borders>
  <cellStyleXfs count="15">
    <xf numFmtId="0" fontId="0" fillId="0" borderId="0"/>
    <xf numFmtId="16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/>
    <xf numFmtId="167" fontId="7" fillId="2" borderId="1"/>
    <xf numFmtId="165" fontId="7" fillId="2" borderId="2">
      <alignment horizontal="center" vertical="top" wrapText="1"/>
    </xf>
    <xf numFmtId="165" fontId="8" fillId="2" borderId="2"/>
    <xf numFmtId="0" fontId="1" fillId="10" borderId="19" applyNumberFormat="0" applyFont="0" applyAlignment="0" applyProtection="0"/>
    <xf numFmtId="0" fontId="9" fillId="11" borderId="20"/>
    <xf numFmtId="0" fontId="9" fillId="0" borderId="0"/>
    <xf numFmtId="44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91">
    <xf numFmtId="0" fontId="0" fillId="0" borderId="0" xfId="0"/>
    <xf numFmtId="0" fontId="5" fillId="0" borderId="0" xfId="0" applyFont="1"/>
    <xf numFmtId="0" fontId="11" fillId="5" borderId="13" xfId="0" applyFont="1" applyFill="1" applyBorder="1" applyAlignment="1" applyProtection="1">
      <alignment horizontal="left" indent="1"/>
      <protection locked="0"/>
    </xf>
    <xf numFmtId="0" fontId="10" fillId="0" borderId="0" xfId="4" applyAlignment="1" applyProtection="1"/>
    <xf numFmtId="0" fontId="0" fillId="6" borderId="17" xfId="0" applyFill="1" applyBorder="1"/>
    <xf numFmtId="0" fontId="0" fillId="6" borderId="18" xfId="0" applyFill="1" applyBorder="1"/>
    <xf numFmtId="0" fontId="0" fillId="8" borderId="17" xfId="0" applyFill="1" applyBorder="1"/>
    <xf numFmtId="0" fontId="0" fillId="8" borderId="18" xfId="0" applyFill="1" applyBorder="1"/>
    <xf numFmtId="0" fontId="0" fillId="7" borderId="17" xfId="0" applyFill="1" applyBorder="1"/>
    <xf numFmtId="0" fontId="0" fillId="7" borderId="18" xfId="0" applyFill="1" applyBorder="1"/>
    <xf numFmtId="0" fontId="0" fillId="9" borderId="17" xfId="0" applyFill="1" applyBorder="1"/>
    <xf numFmtId="0" fontId="0" fillId="9" borderId="18" xfId="0" applyFill="1" applyBorder="1"/>
    <xf numFmtId="0" fontId="1" fillId="0" borderId="0" xfId="0" applyFont="1"/>
    <xf numFmtId="0" fontId="0" fillId="0" borderId="20" xfId="0" applyBorder="1"/>
    <xf numFmtId="0" fontId="14" fillId="18" borderId="0" xfId="0" applyFont="1" applyFill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4" fillId="3" borderId="16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20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3" xfId="0" applyFont="1" applyBorder="1" applyProtection="1">
      <protection locked="0"/>
    </xf>
    <xf numFmtId="0" fontId="21" fillId="0" borderId="0" xfId="0" applyFont="1" applyProtection="1">
      <protection locked="0"/>
    </xf>
    <xf numFmtId="0" fontId="21" fillId="3" borderId="12" xfId="0" applyFont="1" applyFill="1" applyBorder="1" applyProtection="1">
      <protection locked="0"/>
    </xf>
    <xf numFmtId="0" fontId="20" fillId="0" borderId="0" xfId="0" applyFont="1"/>
    <xf numFmtId="0" fontId="22" fillId="0" borderId="0" xfId="0" applyFont="1"/>
    <xf numFmtId="0" fontId="21" fillId="0" borderId="0" xfId="0" applyFont="1"/>
    <xf numFmtId="0" fontId="20" fillId="0" borderId="0" xfId="6" applyFont="1"/>
    <xf numFmtId="0" fontId="23" fillId="0" borderId="0" xfId="6" applyFont="1"/>
    <xf numFmtId="0" fontId="24" fillId="0" borderId="0" xfId="6" applyFont="1"/>
    <xf numFmtId="0" fontId="25" fillId="0" borderId="0" xfId="6" applyFont="1"/>
    <xf numFmtId="166" fontId="18" fillId="0" borderId="0" xfId="3" applyFont="1"/>
    <xf numFmtId="0" fontId="18" fillId="0" borderId="3" xfId="0" applyFont="1" applyBorder="1"/>
    <xf numFmtId="166" fontId="18" fillId="0" borderId="3" xfId="3" applyFont="1" applyBorder="1"/>
    <xf numFmtId="166" fontId="18" fillId="0" borderId="0" xfId="2" applyFont="1"/>
    <xf numFmtId="166" fontId="18" fillId="0" borderId="3" xfId="2" applyFont="1" applyBorder="1"/>
    <xf numFmtId="0" fontId="26" fillId="0" borderId="0" xfId="0" applyFont="1"/>
    <xf numFmtId="166" fontId="18" fillId="3" borderId="14" xfId="2" applyFont="1" applyFill="1" applyBorder="1"/>
    <xf numFmtId="3" fontId="20" fillId="0" borderId="0" xfId="0" applyNumberFormat="1" applyFont="1"/>
    <xf numFmtId="0" fontId="20" fillId="0" borderId="0" xfId="12" applyFont="1"/>
    <xf numFmtId="0" fontId="27" fillId="0" borderId="0" xfId="12" applyFont="1" applyAlignment="1">
      <alignment horizontal="right" vertical="center"/>
    </xf>
    <xf numFmtId="3" fontId="28" fillId="10" borderId="19" xfId="10" applyNumberFormat="1" applyFont="1" applyAlignment="1"/>
    <xf numFmtId="0" fontId="18" fillId="0" borderId="0" xfId="12" applyFont="1"/>
    <xf numFmtId="3" fontId="28" fillId="10" borderId="19" xfId="10" applyNumberFormat="1" applyFont="1" applyAlignment="1">
      <alignment vertical="center"/>
    </xf>
    <xf numFmtId="0" fontId="23" fillId="13" borderId="0" xfId="12" applyFont="1" applyFill="1" applyAlignment="1">
      <alignment horizontal="center"/>
    </xf>
    <xf numFmtId="3" fontId="18" fillId="0" borderId="0" xfId="12" applyNumberFormat="1" applyFont="1"/>
    <xf numFmtId="0" fontId="29" fillId="0" borderId="0" xfId="12" applyFont="1"/>
    <xf numFmtId="0" fontId="30" fillId="0" borderId="22" xfId="12" applyFont="1" applyBorder="1"/>
    <xf numFmtId="168" fontId="30" fillId="0" borderId="23" xfId="12" applyNumberFormat="1" applyFont="1" applyBorder="1"/>
    <xf numFmtId="169" fontId="30" fillId="0" borderId="24" xfId="12" applyNumberFormat="1" applyFont="1" applyBorder="1"/>
    <xf numFmtId="0" fontId="30" fillId="0" borderId="25" xfId="12" applyFont="1" applyBorder="1"/>
    <xf numFmtId="168" fontId="30" fillId="0" borderId="0" xfId="12" applyNumberFormat="1" applyFont="1"/>
    <xf numFmtId="169" fontId="30" fillId="0" borderId="26" xfId="12" applyNumberFormat="1" applyFont="1" applyBorder="1"/>
    <xf numFmtId="0" fontId="30" fillId="0" borderId="27" xfId="12" applyFont="1" applyBorder="1"/>
    <xf numFmtId="168" fontId="30" fillId="0" borderId="28" xfId="12" applyNumberFormat="1" applyFont="1" applyBorder="1"/>
    <xf numFmtId="169" fontId="30" fillId="0" borderId="29" xfId="12" applyNumberFormat="1" applyFont="1" applyBorder="1"/>
    <xf numFmtId="3" fontId="20" fillId="0" borderId="0" xfId="12" applyNumberFormat="1" applyFont="1"/>
    <xf numFmtId="0" fontId="30" fillId="0" borderId="0" xfId="12" applyFont="1"/>
    <xf numFmtId="3" fontId="30" fillId="0" borderId="0" xfId="12" applyNumberFormat="1" applyFont="1"/>
    <xf numFmtId="0" fontId="21" fillId="0" borderId="0" xfId="12" applyFont="1" applyAlignment="1">
      <alignment horizontal="right"/>
    </xf>
    <xf numFmtId="3" fontId="31" fillId="10" borderId="19" xfId="10" applyNumberFormat="1" applyFont="1"/>
    <xf numFmtId="0" fontId="32" fillId="14" borderId="0" xfId="12" applyFont="1" applyFill="1"/>
    <xf numFmtId="3" fontId="32" fillId="14" borderId="0" xfId="12" applyNumberFormat="1" applyFont="1" applyFill="1" applyAlignment="1">
      <alignment horizontal="center"/>
    </xf>
    <xf numFmtId="49" fontId="30" fillId="14" borderId="0" xfId="12" applyNumberFormat="1" applyFont="1" applyFill="1" applyAlignment="1">
      <alignment horizontal="center"/>
    </xf>
    <xf numFmtId="3" fontId="30" fillId="0" borderId="0" xfId="12" applyNumberFormat="1" applyFont="1" applyAlignment="1">
      <alignment horizontal="right"/>
    </xf>
    <xf numFmtId="0" fontId="18" fillId="20" borderId="0" xfId="0" applyFont="1" applyFill="1" applyAlignment="1">
      <alignment horizontal="left" vertical="center" indent="1"/>
    </xf>
    <xf numFmtId="0" fontId="35" fillId="0" borderId="0" xfId="0" applyFont="1" applyAlignment="1">
      <alignment horizontal="left" indent="3"/>
    </xf>
    <xf numFmtId="0" fontId="18" fillId="0" borderId="0" xfId="5" applyFont="1"/>
    <xf numFmtId="164" fontId="18" fillId="0" borderId="0" xfId="1" applyFont="1"/>
    <xf numFmtId="164" fontId="18" fillId="0" borderId="3" xfId="1" applyFont="1" applyBorder="1"/>
    <xf numFmtId="0" fontId="18" fillId="0" borderId="0" xfId="5" applyFont="1" applyAlignment="1">
      <alignment horizontal="left" indent="1"/>
    </xf>
    <xf numFmtId="0" fontId="18" fillId="0" borderId="3" xfId="5" applyFont="1" applyBorder="1" applyAlignment="1">
      <alignment horizontal="left" indent="1"/>
    </xf>
    <xf numFmtId="0" fontId="38" fillId="0" borderId="0" xfId="5" applyFont="1" applyAlignment="1">
      <alignment horizontal="left" indent="1"/>
    </xf>
    <xf numFmtId="0" fontId="18" fillId="0" borderId="0" xfId="0" applyFont="1" applyAlignment="1">
      <alignment horizontal="left" indent="1"/>
    </xf>
    <xf numFmtId="0" fontId="20" fillId="0" borderId="0" xfId="0" applyFont="1" applyAlignment="1">
      <alignment horizontal="left" indent="1"/>
    </xf>
    <xf numFmtId="0" fontId="20" fillId="0" borderId="0" xfId="0" applyFont="1" applyAlignment="1" applyProtection="1">
      <alignment horizontal="left" indent="1"/>
      <protection locked="0"/>
    </xf>
    <xf numFmtId="0" fontId="18" fillId="0" borderId="0" xfId="0" applyFont="1" applyAlignment="1" applyProtection="1">
      <alignment horizontal="left" indent="1"/>
      <protection locked="0"/>
    </xf>
    <xf numFmtId="0" fontId="18" fillId="0" borderId="3" xfId="0" applyFont="1" applyBorder="1" applyAlignment="1" applyProtection="1">
      <alignment horizontal="left" indent="1"/>
      <protection locked="0"/>
    </xf>
    <xf numFmtId="0" fontId="21" fillId="0" borderId="0" xfId="0" applyFont="1" applyAlignment="1" applyProtection="1">
      <alignment horizontal="left" indent="1"/>
      <protection locked="0"/>
    </xf>
    <xf numFmtId="0" fontId="29" fillId="0" borderId="0" xfId="0" applyFont="1" applyAlignment="1" applyProtection="1">
      <alignment horizontal="left" indent="1"/>
      <protection hidden="1"/>
    </xf>
    <xf numFmtId="0" fontId="20" fillId="20" borderId="0" xfId="0" applyFont="1" applyFill="1" applyProtection="1">
      <protection locked="0"/>
    </xf>
    <xf numFmtId="0" fontId="20" fillId="20" borderId="0" xfId="0" applyFont="1" applyFill="1" applyAlignment="1" applyProtection="1">
      <alignment horizontal="left" indent="2"/>
      <protection locked="0"/>
    </xf>
    <xf numFmtId="0" fontId="30" fillId="20" borderId="0" xfId="0" applyFont="1" applyFill="1"/>
    <xf numFmtId="0" fontId="30" fillId="20" borderId="0" xfId="0" applyFont="1" applyFill="1" applyProtection="1">
      <protection locked="0"/>
    </xf>
    <xf numFmtId="0" fontId="30" fillId="20" borderId="0" xfId="0" applyFont="1" applyFill="1" applyAlignment="1">
      <alignment horizontal="left" indent="1"/>
    </xf>
    <xf numFmtId="0" fontId="40" fillId="21" borderId="0" xfId="0" applyFont="1" applyFill="1" applyAlignment="1" applyProtection="1">
      <alignment horizontal="left"/>
      <protection locked="0"/>
    </xf>
    <xf numFmtId="0" fontId="40" fillId="0" borderId="0" xfId="0" applyFont="1" applyAlignment="1" applyProtection="1">
      <alignment horizontal="left"/>
      <protection locked="0"/>
    </xf>
    <xf numFmtId="0" fontId="30" fillId="20" borderId="0" xfId="0" applyFont="1" applyFill="1" applyAlignment="1">
      <alignment vertical="center"/>
    </xf>
    <xf numFmtId="0" fontId="40" fillId="0" borderId="0" xfId="0" applyFont="1" applyAlignment="1">
      <alignment horizontal="left" indent="4"/>
    </xf>
    <xf numFmtId="0" fontId="23" fillId="0" borderId="35" xfId="0" applyFont="1" applyBorder="1"/>
    <xf numFmtId="3" fontId="23" fillId="12" borderId="36" xfId="0" applyNumberFormat="1" applyFont="1" applyFill="1" applyBorder="1"/>
    <xf numFmtId="0" fontId="21" fillId="22" borderId="0" xfId="12" applyFont="1" applyFill="1" applyAlignment="1">
      <alignment horizontal="center"/>
    </xf>
    <xf numFmtId="0" fontId="21" fillId="22" borderId="0" xfId="12" applyFont="1" applyFill="1"/>
    <xf numFmtId="43" fontId="0" fillId="0" borderId="0" xfId="14" applyFont="1"/>
    <xf numFmtId="170" fontId="0" fillId="0" borderId="0" xfId="14" applyNumberFormat="1" applyFont="1"/>
    <xf numFmtId="0" fontId="21" fillId="23" borderId="21" xfId="0" applyFont="1" applyFill="1" applyBorder="1"/>
    <xf numFmtId="0" fontId="21" fillId="23" borderId="21" xfId="0" applyFont="1" applyFill="1" applyBorder="1" applyAlignment="1">
      <alignment wrapText="1"/>
    </xf>
    <xf numFmtId="0" fontId="18" fillId="20" borderId="0" xfId="0" applyFont="1" applyFill="1"/>
    <xf numFmtId="0" fontId="19" fillId="20" borderId="0" xfId="4" applyFont="1" applyFill="1" applyAlignment="1" applyProtection="1"/>
    <xf numFmtId="0" fontId="18" fillId="20" borderId="0" xfId="0" quotePrefix="1" applyFont="1" applyFill="1"/>
    <xf numFmtId="0" fontId="44" fillId="20" borderId="0" xfId="0" applyFont="1" applyFill="1"/>
    <xf numFmtId="0" fontId="23" fillId="0" borderId="0" xfId="0" applyFont="1" applyAlignment="1">
      <alignment horizontal="left" inden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right" indent="1"/>
    </xf>
    <xf numFmtId="0" fontId="20" fillId="20" borderId="0" xfId="0" applyFont="1" applyFill="1"/>
    <xf numFmtId="0" fontId="46" fillId="0" borderId="0" xfId="0" applyFont="1" applyAlignment="1">
      <alignment horizontal="left"/>
    </xf>
    <xf numFmtId="0" fontId="47" fillId="0" borderId="0" xfId="0" applyFont="1" applyAlignment="1">
      <alignment horizontal="right"/>
    </xf>
    <xf numFmtId="0" fontId="20" fillId="0" borderId="4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 applyAlignment="1">
      <alignment horizontal="left" indent="1"/>
    </xf>
    <xf numFmtId="0" fontId="20" fillId="0" borderId="8" xfId="0" applyFont="1" applyBorder="1"/>
    <xf numFmtId="0" fontId="18" fillId="0" borderId="7" xfId="0" applyFont="1" applyBorder="1" applyAlignment="1">
      <alignment horizontal="left" indent="1"/>
    </xf>
    <xf numFmtId="0" fontId="20" fillId="19" borderId="0" xfId="0" applyFont="1" applyFill="1"/>
    <xf numFmtId="0" fontId="20" fillId="0" borderId="7" xfId="0" applyFont="1" applyBorder="1"/>
    <xf numFmtId="0" fontId="20" fillId="0" borderId="0" xfId="0" quotePrefix="1" applyFont="1" applyAlignment="1">
      <alignment horizontal="right"/>
    </xf>
    <xf numFmtId="0" fontId="20" fillId="0" borderId="7" xfId="0" applyFont="1" applyBorder="1" applyAlignment="1">
      <alignment horizontal="left" indent="2"/>
    </xf>
    <xf numFmtId="0" fontId="18" fillId="0" borderId="33" xfId="0" applyFont="1" applyBorder="1"/>
    <xf numFmtId="0" fontId="53" fillId="0" borderId="7" xfId="0" applyFont="1" applyBorder="1" applyAlignment="1">
      <alignment horizontal="left" indent="2"/>
    </xf>
    <xf numFmtId="0" fontId="21" fillId="3" borderId="12" xfId="0" applyFont="1" applyFill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19" fillId="0" borderId="0" xfId="4" applyFont="1" applyAlignment="1" applyProtection="1"/>
    <xf numFmtId="0" fontId="20" fillId="0" borderId="15" xfId="0" applyFont="1" applyBorder="1"/>
    <xf numFmtId="0" fontId="54" fillId="0" borderId="0" xfId="0" applyFont="1"/>
    <xf numFmtId="0" fontId="23" fillId="0" borderId="20" xfId="0" applyFont="1" applyBorder="1" applyAlignment="1" applyProtection="1">
      <alignment horizontal="center" vertical="center"/>
      <protection locked="0"/>
    </xf>
    <xf numFmtId="3" fontId="18" fillId="16" borderId="20" xfId="0" applyNumberFormat="1" applyFont="1" applyFill="1" applyBorder="1" applyAlignment="1" applyProtection="1">
      <alignment horizontal="center" vertical="center"/>
      <protection locked="0"/>
    </xf>
    <xf numFmtId="0" fontId="20" fillId="0" borderId="31" xfId="0" applyFont="1" applyBorder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0" fillId="0" borderId="0" xfId="0" applyFont="1" applyAlignment="1">
      <alignment horizontal="right"/>
    </xf>
    <xf numFmtId="0" fontId="30" fillId="0" borderId="20" xfId="0" applyFont="1" applyBorder="1" applyAlignment="1" applyProtection="1">
      <alignment horizontal="right"/>
      <protection locked="0"/>
    </xf>
    <xf numFmtId="0" fontId="30" fillId="0" borderId="30" xfId="0" applyFont="1" applyBorder="1" applyAlignment="1" applyProtection="1">
      <alignment horizontal="right"/>
      <protection locked="0"/>
    </xf>
    <xf numFmtId="0" fontId="30" fillId="0" borderId="0" xfId="0" applyFont="1" applyAlignment="1" applyProtection="1">
      <alignment horizontal="right"/>
      <protection locked="0"/>
    </xf>
    <xf numFmtId="44" fontId="20" fillId="20" borderId="0" xfId="13" applyFont="1" applyFill="1"/>
    <xf numFmtId="44" fontId="20" fillId="0" borderId="0" xfId="13" applyFont="1"/>
    <xf numFmtId="44" fontId="20" fillId="0" borderId="15" xfId="13" applyFont="1" applyBorder="1"/>
    <xf numFmtId="44" fontId="20" fillId="16" borderId="34" xfId="13" applyFont="1" applyFill="1" applyBorder="1"/>
    <xf numFmtId="0" fontId="20" fillId="0" borderId="0" xfId="0" quotePrefix="1" applyFont="1"/>
    <xf numFmtId="0" fontId="21" fillId="0" borderId="37" xfId="0" applyFont="1" applyBorder="1" applyAlignment="1">
      <alignment horizontal="left" indent="1"/>
    </xf>
    <xf numFmtId="0" fontId="18" fillId="0" borderId="15" xfId="0" applyFont="1" applyBorder="1" applyAlignment="1">
      <alignment horizontal="left" indent="1"/>
    </xf>
    <xf numFmtId="0" fontId="18" fillId="0" borderId="15" xfId="0" applyFont="1" applyBorder="1"/>
    <xf numFmtId="0" fontId="21" fillId="3" borderId="38" xfId="0" applyFont="1" applyFill="1" applyBorder="1"/>
    <xf numFmtId="0" fontId="20" fillId="20" borderId="0" xfId="0" applyFont="1" applyFill="1" applyAlignment="1">
      <alignment horizontal="left" vertical="center" indent="1"/>
    </xf>
    <xf numFmtId="0" fontId="60" fillId="24" borderId="15" xfId="0" applyFont="1" applyFill="1" applyBorder="1"/>
    <xf numFmtId="0" fontId="60" fillId="24" borderId="39" xfId="0" applyFont="1" applyFill="1" applyBorder="1"/>
    <xf numFmtId="0" fontId="21" fillId="24" borderId="15" xfId="0" applyFont="1" applyFill="1" applyBorder="1"/>
    <xf numFmtId="0" fontId="21" fillId="3" borderId="14" xfId="0" applyFont="1" applyFill="1" applyBorder="1"/>
    <xf numFmtId="0" fontId="0" fillId="0" borderId="15" xfId="0" applyBorder="1"/>
    <xf numFmtId="0" fontId="0" fillId="20" borderId="0" xfId="0" applyFill="1"/>
    <xf numFmtId="0" fontId="1" fillId="20" borderId="0" xfId="0" applyFont="1" applyFill="1" applyAlignment="1">
      <alignment horizontal="left" indent="1"/>
    </xf>
    <xf numFmtId="0" fontId="11" fillId="20" borderId="0" xfId="0" applyFont="1" applyFill="1"/>
    <xf numFmtId="0" fontId="62" fillId="20" borderId="0" xfId="0" quotePrefix="1" applyFont="1" applyFill="1" applyAlignment="1">
      <alignment vertical="center"/>
    </xf>
    <xf numFmtId="0" fontId="18" fillId="20" borderId="0" xfId="0" applyFont="1" applyFill="1" applyAlignment="1">
      <alignment horizontal="left" indent="2"/>
    </xf>
    <xf numFmtId="0" fontId="63" fillId="0" borderId="0" xfId="0" applyFont="1"/>
    <xf numFmtId="0" fontId="64" fillId="0" borderId="0" xfId="0" applyFont="1" applyAlignment="1" applyProtection="1">
      <alignment horizontal="left" indent="1"/>
      <protection locked="0"/>
    </xf>
    <xf numFmtId="0" fontId="18" fillId="0" borderId="20" xfId="0" applyFont="1" applyBorder="1"/>
    <xf numFmtId="0" fontId="2" fillId="0" borderId="0" xfId="0" applyFont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right"/>
    </xf>
    <xf numFmtId="0" fontId="2" fillId="8" borderId="18" xfId="0" applyFont="1" applyFill="1" applyBorder="1" applyAlignment="1">
      <alignment horizontal="right"/>
    </xf>
    <xf numFmtId="0" fontId="2" fillId="7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/>
    </xf>
    <xf numFmtId="164" fontId="18" fillId="3" borderId="20" xfId="0" applyNumberFormat="1" applyFont="1" applyFill="1" applyBorder="1"/>
    <xf numFmtId="0" fontId="18" fillId="3" borderId="20" xfId="0" applyFont="1" applyFill="1" applyBorder="1"/>
    <xf numFmtId="0" fontId="20" fillId="3" borderId="20" xfId="2" applyNumberFormat="1" applyFont="1" applyFill="1" applyBorder="1"/>
    <xf numFmtId="0" fontId="20" fillId="3" borderId="20" xfId="0" applyFont="1" applyFill="1" applyBorder="1" applyAlignment="1">
      <alignment horizontal="right" indent="1"/>
    </xf>
    <xf numFmtId="166" fontId="18" fillId="3" borderId="20" xfId="0" applyNumberFormat="1" applyFont="1" applyFill="1" applyBorder="1"/>
    <xf numFmtId="166" fontId="18" fillId="3" borderId="20" xfId="2" applyFont="1" applyFill="1" applyBorder="1"/>
    <xf numFmtId="0" fontId="56" fillId="15" borderId="0" xfId="0" applyFont="1" applyFill="1" applyAlignment="1" applyProtection="1">
      <alignment horizontal="center" vertical="center"/>
      <protection locked="0"/>
    </xf>
    <xf numFmtId="0" fontId="19" fillId="0" borderId="0" xfId="4" applyFont="1" applyAlignment="1" applyProtection="1">
      <alignment horizontal="left"/>
    </xf>
    <xf numFmtId="0" fontId="2" fillId="4" borderId="0" xfId="5" applyFont="1" applyFill="1" applyAlignment="1">
      <alignment horizontal="center"/>
    </xf>
    <xf numFmtId="0" fontId="4" fillId="4" borderId="0" xfId="5" applyFont="1" applyFill="1" applyAlignment="1">
      <alignment horizontal="center"/>
    </xf>
    <xf numFmtId="0" fontId="10" fillId="0" borderId="0" xfId="4" applyAlignment="1" applyProtection="1">
      <alignment horizontal="left"/>
    </xf>
    <xf numFmtId="0" fontId="2" fillId="16" borderId="0" xfId="5" applyFont="1" applyFill="1" applyAlignment="1">
      <alignment horizontal="center" vertical="center"/>
    </xf>
    <xf numFmtId="0" fontId="4" fillId="16" borderId="0" xfId="5" applyFont="1" applyFill="1" applyAlignment="1">
      <alignment horizontal="center" vertical="center"/>
    </xf>
    <xf numFmtId="0" fontId="14" fillId="17" borderId="0" xfId="0" applyFont="1" applyFill="1" applyAlignment="1">
      <alignment horizontal="right" vertical="center"/>
    </xf>
    <xf numFmtId="0" fontId="14" fillId="18" borderId="0" xfId="0" applyFont="1" applyFill="1" applyAlignment="1">
      <alignment horizontal="right" vertical="center"/>
    </xf>
    <xf numFmtId="0" fontId="34" fillId="0" borderId="0" xfId="0" applyFont="1" applyAlignment="1">
      <alignment horizontal="left" vertical="center"/>
    </xf>
    <xf numFmtId="0" fontId="37" fillId="0" borderId="0" xfId="5" applyFont="1" applyAlignment="1">
      <alignment horizontal="center"/>
    </xf>
    <xf numFmtId="0" fontId="17" fillId="20" borderId="0" xfId="0" applyFont="1" applyFill="1" applyAlignment="1">
      <alignment horizontal="center"/>
    </xf>
    <xf numFmtId="0" fontId="39" fillId="0" borderId="0" xfId="0" applyFont="1" applyAlignment="1">
      <alignment horizontal="center" vertical="center"/>
    </xf>
    <xf numFmtId="0" fontId="45" fillId="20" borderId="0" xfId="0" applyFont="1" applyFill="1" applyAlignment="1" applyProtection="1">
      <alignment horizontal="center" vertical="center"/>
      <protection locked="0"/>
    </xf>
    <xf numFmtId="0" fontId="25" fillId="0" borderId="0" xfId="6" applyFont="1" applyAlignment="1">
      <alignment horizontal="center"/>
    </xf>
    <xf numFmtId="0" fontId="33" fillId="0" borderId="0" xfId="6" applyFont="1" applyAlignment="1">
      <alignment horizontal="center" vertical="center"/>
    </xf>
    <xf numFmtId="166" fontId="18" fillId="21" borderId="14" xfId="2" applyFont="1" applyFill="1" applyBorder="1"/>
  </cellXfs>
  <cellStyles count="15">
    <cellStyle name="Euro" xfId="1" xr:uid="{00000000-0005-0000-0000-000000000000}"/>
    <cellStyle name="Euro_Summe bilden" xfId="2" xr:uid="{00000000-0005-0000-0000-000001000000}"/>
    <cellStyle name="Euro_Übung - einfache Formeln 1" xfId="3" xr:uid="{00000000-0005-0000-0000-000002000000}"/>
    <cellStyle name="Komma" xfId="14" builtinId="3"/>
    <cellStyle name="Link" xfId="4" builtinId="8"/>
    <cellStyle name="Notiz" xfId="10" builtinId="10"/>
    <cellStyle name="richtig" xfId="11" xr:uid="{00000000-0005-0000-0000-000005000000}"/>
    <cellStyle name="Standard" xfId="0" builtinId="0"/>
    <cellStyle name="Standard 2" xfId="12" xr:uid="{00000000-0005-0000-0000-000007000000}"/>
    <cellStyle name="Standard_Ferien" xfId="5" xr:uid="{00000000-0005-0000-0000-000008000000}"/>
    <cellStyle name="Standard_Verkaufszahlen" xfId="6" xr:uid="{00000000-0005-0000-0000-000009000000}"/>
    <cellStyle name="Stundensummen" xfId="7" xr:uid="{00000000-0005-0000-0000-00000A000000}"/>
    <cellStyle name="Währung" xfId="13" builtinId="4"/>
    <cellStyle name="Zusammen" xfId="8" xr:uid="{00000000-0005-0000-0000-00000C000000}"/>
    <cellStyle name="Zusammenfassung" xfId="9" xr:uid="{00000000-0005-0000-0000-00000D000000}"/>
  </cellStyles>
  <dxfs count="34">
    <dxf>
      <font>
        <b val="0"/>
        <condense val="0"/>
        <extend val="0"/>
        <color indexed="0"/>
      </font>
      <fill>
        <patternFill patternType="solid">
          <fgColor indexed="15"/>
          <bgColor indexed="50"/>
        </patternFill>
      </fill>
    </dxf>
    <dxf>
      <font>
        <b val="0"/>
        <condense val="0"/>
        <extend val="0"/>
        <color indexed="0"/>
      </font>
      <fill>
        <patternFill patternType="solid">
          <fgColor indexed="15"/>
          <bgColor indexed="50"/>
        </patternFill>
      </fill>
    </dxf>
    <dxf>
      <font>
        <b val="0"/>
        <condense val="0"/>
        <extend val="0"/>
        <color indexed="0"/>
      </font>
      <fill>
        <patternFill patternType="solid">
          <fgColor indexed="15"/>
          <bgColor indexed="50"/>
        </patternFill>
      </fill>
    </dxf>
    <dxf>
      <font>
        <b val="0"/>
        <condense val="0"/>
        <extend val="0"/>
        <color indexed="0"/>
      </font>
      <fill>
        <patternFill patternType="solid">
          <fgColor indexed="15"/>
          <bgColor indexed="50"/>
        </patternFill>
      </fill>
    </dxf>
    <dxf>
      <font>
        <b val="0"/>
        <condense val="0"/>
        <extend val="0"/>
        <color indexed="0"/>
      </font>
      <fill>
        <patternFill patternType="solid">
          <fgColor indexed="15"/>
          <bgColor indexed="50"/>
        </patternFill>
      </fill>
    </dxf>
    <dxf>
      <font>
        <b val="0"/>
        <condense val="0"/>
        <extend val="0"/>
        <color indexed="0"/>
      </font>
      <fill>
        <patternFill patternType="solid">
          <fgColor indexed="15"/>
          <bgColor indexed="50"/>
        </patternFill>
      </fill>
    </dxf>
    <dxf>
      <font>
        <b val="0"/>
        <condense val="0"/>
        <extend val="0"/>
        <color indexed="0"/>
      </font>
      <fill>
        <patternFill patternType="solid">
          <fgColor indexed="15"/>
          <bgColor indexed="50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339933"/>
      <color rgb="FF009900"/>
      <color rgb="FFFF3300"/>
      <color rgb="FFFFFF99"/>
      <color rgb="FF99FF66"/>
      <color rgb="FFCCFFCC"/>
      <color rgb="FF99FF99"/>
      <color rgb="FFCCFF99"/>
      <color rgb="FFA6D8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_popup?v=5N8d7aC8uiw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ucxh3cbh5_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_popup?v=aeGGjDrfd-E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_popup?v=Hek-wH0DVOY" TargetMode="External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367933</xdr:colOff>
      <xdr:row>1</xdr:row>
      <xdr:rowOff>16625</xdr:rowOff>
    </xdr:from>
    <xdr:to>
      <xdr:col>3</xdr:col>
      <xdr:colOff>632626</xdr:colOff>
      <xdr:row>3</xdr:row>
      <xdr:rowOff>200120</xdr:rowOff>
    </xdr:to>
    <xdr:pic>
      <xdr:nvPicPr>
        <xdr:cNvPr id="4" name="Grafik 3">
          <a:hlinkClick xmlns:r="http://schemas.openxmlformats.org/officeDocument/2006/relationships" r:id="rId1" tooltip="Video zum Thema"/>
          <a:extLst>
            <a:ext uri="{FF2B5EF4-FFF2-40B4-BE49-F238E27FC236}">
              <a16:creationId xmlns:a16="http://schemas.microsoft.com/office/drawing/2014/main" id="{F9D2D55E-958B-480F-9759-3A75845D8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3344" y="174567"/>
          <a:ext cx="788394" cy="798637"/>
        </a:xfrm>
        <a:prstGeom prst="rect">
          <a:avLst/>
        </a:prstGeom>
      </xdr:spPr>
    </xdr:pic>
    <xdr:clientData/>
  </xdr:twoCellAnchor>
  <xdr:twoCellAnchor>
    <xdr:from>
      <xdr:col>2</xdr:col>
      <xdr:colOff>99753</xdr:colOff>
      <xdr:row>4</xdr:row>
      <xdr:rowOff>141316</xdr:rowOff>
    </xdr:from>
    <xdr:to>
      <xdr:col>2</xdr:col>
      <xdr:colOff>356692</xdr:colOff>
      <xdr:row>4</xdr:row>
      <xdr:rowOff>141316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5958D750-BA3D-4997-AF0C-4E46E2EF165D}"/>
            </a:ext>
          </a:extLst>
        </xdr:cNvPr>
        <xdr:cNvCxnSpPr/>
      </xdr:nvCxnSpPr>
      <xdr:spPr>
        <a:xfrm flipH="1">
          <a:off x="5985164" y="1163781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127462</xdr:colOff>
      <xdr:row>6</xdr:row>
      <xdr:rowOff>144087</xdr:rowOff>
    </xdr:from>
    <xdr:to>
      <xdr:col>2</xdr:col>
      <xdr:colOff>384401</xdr:colOff>
      <xdr:row>6</xdr:row>
      <xdr:rowOff>144087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1C6D48B0-BF0C-4C08-AC7F-C479E61DF6F6}"/>
            </a:ext>
          </a:extLst>
        </xdr:cNvPr>
        <xdr:cNvCxnSpPr/>
      </xdr:nvCxnSpPr>
      <xdr:spPr>
        <a:xfrm flipH="1">
          <a:off x="6012873" y="1565563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130232</xdr:colOff>
      <xdr:row>8</xdr:row>
      <xdr:rowOff>130231</xdr:rowOff>
    </xdr:from>
    <xdr:to>
      <xdr:col>2</xdr:col>
      <xdr:colOff>387171</xdr:colOff>
      <xdr:row>8</xdr:row>
      <xdr:rowOff>130231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C12E1027-92BD-465C-B1C7-D04B3FF9FAD5}"/>
            </a:ext>
          </a:extLst>
        </xdr:cNvPr>
        <xdr:cNvCxnSpPr/>
      </xdr:nvCxnSpPr>
      <xdr:spPr>
        <a:xfrm flipH="1">
          <a:off x="6015643" y="1934093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116377</xdr:colOff>
      <xdr:row>10</xdr:row>
      <xdr:rowOff>157940</xdr:rowOff>
    </xdr:from>
    <xdr:to>
      <xdr:col>2</xdr:col>
      <xdr:colOff>373316</xdr:colOff>
      <xdr:row>10</xdr:row>
      <xdr:rowOff>157940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4F501E35-20C1-4620-856D-6FC57837D8BC}"/>
            </a:ext>
          </a:extLst>
        </xdr:cNvPr>
        <xdr:cNvCxnSpPr/>
      </xdr:nvCxnSpPr>
      <xdr:spPr>
        <a:xfrm flipH="1">
          <a:off x="6001788" y="2385751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58189</xdr:colOff>
      <xdr:row>5</xdr:row>
      <xdr:rowOff>99753</xdr:rowOff>
    </xdr:from>
    <xdr:to>
      <xdr:col>2</xdr:col>
      <xdr:colOff>315128</xdr:colOff>
      <xdr:row>5</xdr:row>
      <xdr:rowOff>99753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51F5DC1B-3D50-40C9-A582-26BD8F4D514B}"/>
            </a:ext>
          </a:extLst>
        </xdr:cNvPr>
        <xdr:cNvCxnSpPr/>
      </xdr:nvCxnSpPr>
      <xdr:spPr>
        <a:xfrm flipH="1">
          <a:off x="2543694" y="1404851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36021</xdr:colOff>
      <xdr:row>5</xdr:row>
      <xdr:rowOff>110837</xdr:rowOff>
    </xdr:from>
    <xdr:to>
      <xdr:col>4</xdr:col>
      <xdr:colOff>292960</xdr:colOff>
      <xdr:row>5</xdr:row>
      <xdr:rowOff>110837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3320EBC-22FF-4CFD-9F15-92C2696881F6}"/>
            </a:ext>
          </a:extLst>
        </xdr:cNvPr>
        <xdr:cNvCxnSpPr/>
      </xdr:nvCxnSpPr>
      <xdr:spPr>
        <a:xfrm flipH="1">
          <a:off x="4200697" y="1415935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55417</xdr:colOff>
      <xdr:row>5</xdr:row>
      <xdr:rowOff>96982</xdr:rowOff>
    </xdr:from>
    <xdr:to>
      <xdr:col>6</xdr:col>
      <xdr:colOff>312356</xdr:colOff>
      <xdr:row>5</xdr:row>
      <xdr:rowOff>96982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911A2C55-BBF2-43AB-81AD-AFC610C245B7}"/>
            </a:ext>
          </a:extLst>
        </xdr:cNvPr>
        <xdr:cNvCxnSpPr/>
      </xdr:nvCxnSpPr>
      <xdr:spPr>
        <a:xfrm flipH="1">
          <a:off x="5841075" y="1402080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74814</xdr:colOff>
      <xdr:row>7</xdr:row>
      <xdr:rowOff>99752</xdr:rowOff>
    </xdr:from>
    <xdr:to>
      <xdr:col>2</xdr:col>
      <xdr:colOff>331753</xdr:colOff>
      <xdr:row>7</xdr:row>
      <xdr:rowOff>99752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B4C3122E-1257-4D45-8C94-6AC12E4F03D6}"/>
            </a:ext>
          </a:extLst>
        </xdr:cNvPr>
        <xdr:cNvCxnSpPr/>
      </xdr:nvCxnSpPr>
      <xdr:spPr>
        <a:xfrm flipH="1">
          <a:off x="2560319" y="1803861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94503</xdr:colOff>
      <xdr:row>22</xdr:row>
      <xdr:rowOff>83127</xdr:rowOff>
    </xdr:from>
    <xdr:to>
      <xdr:col>6</xdr:col>
      <xdr:colOff>861052</xdr:colOff>
      <xdr:row>26</xdr:row>
      <xdr:rowOff>88591</xdr:rowOff>
    </xdr:to>
    <xdr:pic>
      <xdr:nvPicPr>
        <xdr:cNvPr id="3" name="Grafik 2">
          <a:hlinkClick xmlns:r="http://schemas.openxmlformats.org/officeDocument/2006/relationships" r:id="rId1" tooltip="Video zum Thema"/>
          <a:extLst>
            <a:ext uri="{FF2B5EF4-FFF2-40B4-BE49-F238E27FC236}">
              <a16:creationId xmlns:a16="http://schemas.microsoft.com/office/drawing/2014/main" id="{D145EE0E-15F3-4DD8-9F28-83FF997A9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8685" y="4987636"/>
          <a:ext cx="772264" cy="799676"/>
        </a:xfrm>
        <a:prstGeom prst="rect">
          <a:avLst/>
        </a:prstGeom>
      </xdr:spPr>
    </xdr:pic>
    <xdr:clientData/>
  </xdr:twoCellAnchor>
  <xdr:twoCellAnchor>
    <xdr:from>
      <xdr:col>8</xdr:col>
      <xdr:colOff>99753</xdr:colOff>
      <xdr:row>1</xdr:row>
      <xdr:rowOff>166255</xdr:rowOff>
    </xdr:from>
    <xdr:to>
      <xdr:col>8</xdr:col>
      <xdr:colOff>356692</xdr:colOff>
      <xdr:row>1</xdr:row>
      <xdr:rowOff>166255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2994502A-5A1A-4985-941C-22DF95AD796B}"/>
            </a:ext>
          </a:extLst>
        </xdr:cNvPr>
        <xdr:cNvCxnSpPr/>
      </xdr:nvCxnSpPr>
      <xdr:spPr>
        <a:xfrm flipH="1">
          <a:off x="6974378" y="332510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110836</xdr:colOff>
      <xdr:row>2</xdr:row>
      <xdr:rowOff>302030</xdr:rowOff>
    </xdr:from>
    <xdr:to>
      <xdr:col>8</xdr:col>
      <xdr:colOff>367775</xdr:colOff>
      <xdr:row>2</xdr:row>
      <xdr:rowOff>302030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90D3F9F8-03FF-4A87-ABF4-D63B3257DB07}"/>
            </a:ext>
          </a:extLst>
        </xdr:cNvPr>
        <xdr:cNvCxnSpPr/>
      </xdr:nvCxnSpPr>
      <xdr:spPr>
        <a:xfrm flipH="1">
          <a:off x="6985461" y="800794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74815</xdr:colOff>
      <xdr:row>1</xdr:row>
      <xdr:rowOff>133004</xdr:rowOff>
    </xdr:from>
    <xdr:to>
      <xdr:col>7</xdr:col>
      <xdr:colOff>331754</xdr:colOff>
      <xdr:row>1</xdr:row>
      <xdr:rowOff>133004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78CF3BA9-9F9A-4B2F-90D2-F3E9F2AF5879}"/>
            </a:ext>
          </a:extLst>
        </xdr:cNvPr>
        <xdr:cNvCxnSpPr/>
      </xdr:nvCxnSpPr>
      <xdr:spPr>
        <a:xfrm flipH="1">
          <a:off x="7764088" y="814648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74815</xdr:colOff>
      <xdr:row>2</xdr:row>
      <xdr:rowOff>119149</xdr:rowOff>
    </xdr:from>
    <xdr:to>
      <xdr:col>7</xdr:col>
      <xdr:colOff>331754</xdr:colOff>
      <xdr:row>2</xdr:row>
      <xdr:rowOff>119149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6EFCAE24-1879-440D-862D-694D3F7E07F9}"/>
            </a:ext>
          </a:extLst>
        </xdr:cNvPr>
        <xdr:cNvCxnSpPr/>
      </xdr:nvCxnSpPr>
      <xdr:spPr>
        <a:xfrm flipH="1">
          <a:off x="7764088" y="1016924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640080</xdr:colOff>
      <xdr:row>0</xdr:row>
      <xdr:rowOff>141383</xdr:rowOff>
    </xdr:from>
    <xdr:to>
      <xdr:col>6</xdr:col>
      <xdr:colOff>693239</xdr:colOff>
      <xdr:row>4</xdr:row>
      <xdr:rowOff>101307</xdr:rowOff>
    </xdr:to>
    <xdr:pic>
      <xdr:nvPicPr>
        <xdr:cNvPr id="3" name="Grafik 2">
          <a:hlinkClick xmlns:r="http://schemas.openxmlformats.org/officeDocument/2006/relationships" r:id="rId1" tooltip="Video zum Thema"/>
          <a:extLst>
            <a:ext uri="{FF2B5EF4-FFF2-40B4-BE49-F238E27FC236}">
              <a16:creationId xmlns:a16="http://schemas.microsoft.com/office/drawing/2014/main" id="{DDF06C96-BF30-4BC9-8398-6C4A344D2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1345" y="141383"/>
          <a:ext cx="784679" cy="77457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14</xdr:row>
      <xdr:rowOff>0</xdr:rowOff>
    </xdr:from>
    <xdr:to>
      <xdr:col>5</xdr:col>
      <xdr:colOff>256939</xdr:colOff>
      <xdr:row>14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FB513949-2F83-4463-887C-D07CBA574CC5}"/>
            </a:ext>
          </a:extLst>
        </xdr:cNvPr>
        <xdr:cNvCxnSpPr/>
      </xdr:nvCxnSpPr>
      <xdr:spPr>
        <a:xfrm flipH="1">
          <a:off x="2848013" y="3223892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15</xdr:row>
      <xdr:rowOff>152400</xdr:rowOff>
    </xdr:from>
    <xdr:to>
      <xdr:col>5</xdr:col>
      <xdr:colOff>409339</xdr:colOff>
      <xdr:row>15</xdr:row>
      <xdr:rowOff>152400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8E416F8D-F6E1-4FD5-A4F5-BD40C7BEFA44}"/>
            </a:ext>
          </a:extLst>
        </xdr:cNvPr>
        <xdr:cNvCxnSpPr/>
      </xdr:nvCxnSpPr>
      <xdr:spPr>
        <a:xfrm flipH="1">
          <a:off x="3000413" y="3376292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159026</xdr:colOff>
      <xdr:row>17</xdr:row>
      <xdr:rowOff>144569</xdr:rowOff>
    </xdr:from>
    <xdr:to>
      <xdr:col>5</xdr:col>
      <xdr:colOff>415965</xdr:colOff>
      <xdr:row>17</xdr:row>
      <xdr:rowOff>144569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C287FE40-0A4D-4528-99B2-44CB932FA0EF}"/>
            </a:ext>
          </a:extLst>
        </xdr:cNvPr>
        <xdr:cNvCxnSpPr/>
      </xdr:nvCxnSpPr>
      <xdr:spPr>
        <a:xfrm flipH="1">
          <a:off x="3007039" y="3686513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173483</xdr:colOff>
      <xdr:row>19</xdr:row>
      <xdr:rowOff>144569</xdr:rowOff>
    </xdr:from>
    <xdr:to>
      <xdr:col>5</xdr:col>
      <xdr:colOff>430422</xdr:colOff>
      <xdr:row>19</xdr:row>
      <xdr:rowOff>144569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6055E3A4-1F09-4D71-8D3F-15D6CE460C55}"/>
            </a:ext>
          </a:extLst>
        </xdr:cNvPr>
        <xdr:cNvCxnSpPr/>
      </xdr:nvCxnSpPr>
      <xdr:spPr>
        <a:xfrm flipH="1">
          <a:off x="3021496" y="4004566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174085</xdr:colOff>
      <xdr:row>21</xdr:row>
      <xdr:rowOff>145171</xdr:rowOff>
    </xdr:from>
    <xdr:to>
      <xdr:col>5</xdr:col>
      <xdr:colOff>431024</xdr:colOff>
      <xdr:row>21</xdr:row>
      <xdr:rowOff>145171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9F71EF70-A7AA-4DCB-AF61-345E1DBD8446}"/>
            </a:ext>
          </a:extLst>
        </xdr:cNvPr>
        <xdr:cNvCxnSpPr/>
      </xdr:nvCxnSpPr>
      <xdr:spPr>
        <a:xfrm flipH="1">
          <a:off x="3022098" y="4323220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116378</xdr:colOff>
      <xdr:row>15</xdr:row>
      <xdr:rowOff>133003</xdr:rowOff>
    </xdr:from>
    <xdr:to>
      <xdr:col>7</xdr:col>
      <xdr:colOff>373317</xdr:colOff>
      <xdr:row>15</xdr:row>
      <xdr:rowOff>133003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F4A48B20-E2F2-4280-8C0C-94DD953D1E4F}"/>
            </a:ext>
          </a:extLst>
        </xdr:cNvPr>
        <xdr:cNvCxnSpPr/>
      </xdr:nvCxnSpPr>
      <xdr:spPr>
        <a:xfrm flipH="1">
          <a:off x="3890356" y="3491345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135775</xdr:colOff>
      <xdr:row>17</xdr:row>
      <xdr:rowOff>119148</xdr:rowOff>
    </xdr:from>
    <xdr:to>
      <xdr:col>7</xdr:col>
      <xdr:colOff>392714</xdr:colOff>
      <xdr:row>17</xdr:row>
      <xdr:rowOff>119148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BDA7A64-1053-4578-A60E-3468155DAB8E}"/>
            </a:ext>
          </a:extLst>
        </xdr:cNvPr>
        <xdr:cNvCxnSpPr/>
      </xdr:nvCxnSpPr>
      <xdr:spPr>
        <a:xfrm flipH="1">
          <a:off x="3909753" y="3859875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30227</xdr:colOff>
      <xdr:row>6</xdr:row>
      <xdr:rowOff>115624</xdr:rowOff>
    </xdr:from>
    <xdr:to>
      <xdr:col>3</xdr:col>
      <xdr:colOff>287166</xdr:colOff>
      <xdr:row>6</xdr:row>
      <xdr:rowOff>115624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8AB46C7-CFA8-4C9E-962C-8D85BDF7EE14}"/>
            </a:ext>
          </a:extLst>
        </xdr:cNvPr>
        <xdr:cNvCxnSpPr/>
      </xdr:nvCxnSpPr>
      <xdr:spPr>
        <a:xfrm flipH="1">
          <a:off x="1753229" y="1604358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42822</xdr:colOff>
      <xdr:row>15</xdr:row>
      <xdr:rowOff>82877</xdr:rowOff>
    </xdr:from>
    <xdr:to>
      <xdr:col>3</xdr:col>
      <xdr:colOff>299761</xdr:colOff>
      <xdr:row>15</xdr:row>
      <xdr:rowOff>82877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A0F1F1A1-1225-47F3-8485-6D9571788D40}"/>
            </a:ext>
          </a:extLst>
        </xdr:cNvPr>
        <xdr:cNvCxnSpPr/>
      </xdr:nvCxnSpPr>
      <xdr:spPr>
        <a:xfrm flipH="1">
          <a:off x="1765824" y="3033895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116378</xdr:colOff>
      <xdr:row>7</xdr:row>
      <xdr:rowOff>108065</xdr:rowOff>
    </xdr:from>
    <xdr:to>
      <xdr:col>2</xdr:col>
      <xdr:colOff>373317</xdr:colOff>
      <xdr:row>7</xdr:row>
      <xdr:rowOff>108065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DD911E5-0133-4FD4-8DC1-FD4A1F013C6D}"/>
            </a:ext>
          </a:extLst>
        </xdr:cNvPr>
        <xdr:cNvCxnSpPr/>
      </xdr:nvCxnSpPr>
      <xdr:spPr>
        <a:xfrm flipH="1">
          <a:off x="2094807" y="1679170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505933</xdr:colOff>
      <xdr:row>0</xdr:row>
      <xdr:rowOff>174568</xdr:rowOff>
    </xdr:from>
    <xdr:to>
      <xdr:col>7</xdr:col>
      <xdr:colOff>642097</xdr:colOff>
      <xdr:row>4</xdr:row>
      <xdr:rowOff>62173</xdr:rowOff>
    </xdr:to>
    <xdr:pic>
      <xdr:nvPicPr>
        <xdr:cNvPr id="3" name="Grafik 2">
          <a:hlinkClick xmlns:r="http://schemas.openxmlformats.org/officeDocument/2006/relationships" r:id="rId1" tooltip="Video zum Thema"/>
          <a:extLst>
            <a:ext uri="{FF2B5EF4-FFF2-40B4-BE49-F238E27FC236}">
              <a16:creationId xmlns:a16="http://schemas.microsoft.com/office/drawing/2014/main" id="{39570599-5E18-44FE-B77B-BE4201AA2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7729" y="174568"/>
          <a:ext cx="701430" cy="718878"/>
        </a:xfrm>
        <a:prstGeom prst="rect">
          <a:avLst/>
        </a:prstGeom>
      </xdr:spPr>
    </xdr:pic>
    <xdr:clientData/>
  </xdr:twoCellAnchor>
  <xdr:twoCellAnchor>
    <xdr:from>
      <xdr:col>6</xdr:col>
      <xdr:colOff>141316</xdr:colOff>
      <xdr:row>8</xdr:row>
      <xdr:rowOff>99752</xdr:rowOff>
    </xdr:from>
    <xdr:to>
      <xdr:col>6</xdr:col>
      <xdr:colOff>398255</xdr:colOff>
      <xdr:row>8</xdr:row>
      <xdr:rowOff>99752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CA1DDB99-5718-4618-831C-03AAEAE26EFD}"/>
            </a:ext>
          </a:extLst>
        </xdr:cNvPr>
        <xdr:cNvCxnSpPr/>
      </xdr:nvCxnSpPr>
      <xdr:spPr>
        <a:xfrm flipH="1">
          <a:off x="4123112" y="1729047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97971</xdr:colOff>
      <xdr:row>14</xdr:row>
      <xdr:rowOff>48986</xdr:rowOff>
    </xdr:from>
    <xdr:to>
      <xdr:col>6</xdr:col>
      <xdr:colOff>337457</xdr:colOff>
      <xdr:row>21</xdr:row>
      <xdr:rowOff>153358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DAECBA6-5C7C-6A9C-F4F9-7A2AEFA8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685" y="3091543"/>
          <a:ext cx="4234543" cy="151407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108857</xdr:colOff>
      <xdr:row>23</xdr:row>
      <xdr:rowOff>0</xdr:rowOff>
    </xdr:from>
    <xdr:to>
      <xdr:col>3</xdr:col>
      <xdr:colOff>383178</xdr:colOff>
      <xdr:row>23</xdr:row>
      <xdr:rowOff>303609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E5EAEE5B-15CF-7DE2-192A-26CC0549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328" y="4855029"/>
          <a:ext cx="274321" cy="3099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108065</xdr:colOff>
      <xdr:row>8</xdr:row>
      <xdr:rowOff>99752</xdr:rowOff>
    </xdr:from>
    <xdr:to>
      <xdr:col>2</xdr:col>
      <xdr:colOff>365004</xdr:colOff>
      <xdr:row>8</xdr:row>
      <xdr:rowOff>99752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D980232F-7DF4-4C94-8BD4-FCFEB85D2FE7}"/>
            </a:ext>
          </a:extLst>
        </xdr:cNvPr>
        <xdr:cNvCxnSpPr/>
      </xdr:nvCxnSpPr>
      <xdr:spPr>
        <a:xfrm flipH="1">
          <a:off x="2477192" y="1862050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174567</xdr:colOff>
      <xdr:row>12</xdr:row>
      <xdr:rowOff>91440</xdr:rowOff>
    </xdr:from>
    <xdr:to>
      <xdr:col>3</xdr:col>
      <xdr:colOff>431506</xdr:colOff>
      <xdr:row>12</xdr:row>
      <xdr:rowOff>91440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DA1A5CEA-ECC4-4682-9792-630B72EC58DA}"/>
            </a:ext>
          </a:extLst>
        </xdr:cNvPr>
        <xdr:cNvCxnSpPr/>
      </xdr:nvCxnSpPr>
      <xdr:spPr>
        <a:xfrm flipH="1">
          <a:off x="2934392" y="2427316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447675</xdr:colOff>
      <xdr:row>0</xdr:row>
      <xdr:rowOff>0</xdr:rowOff>
    </xdr:from>
    <xdr:to>
      <xdr:col>7</xdr:col>
      <xdr:colOff>333375</xdr:colOff>
      <xdr:row>14</xdr:row>
      <xdr:rowOff>123825</xdr:rowOff>
    </xdr:to>
    <xdr:pic>
      <xdr:nvPicPr>
        <xdr:cNvPr id="3" name="Bild 2">
          <a:extLst>
            <a:ext uri="{FF2B5EF4-FFF2-40B4-BE49-F238E27FC236}">
              <a16:creationId xmlns:a16="http://schemas.microsoft.com/office/drawing/2014/main" id="{455B13F9-4745-D026-E3A5-AC98B70939A0}"/>
            </a:ext>
            <a:ext uri="{147F2762-F138-4A5C-976F-8EAC2B608ADB}">
              <a16:predDERef xmlns:a16="http://schemas.microsoft.com/office/drawing/2014/main" pred="{DA1A5CEA-ECC4-4682-9792-630B72EC5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0"/>
          <a:ext cx="4572000" cy="304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166254</xdr:colOff>
      <xdr:row>16</xdr:row>
      <xdr:rowOff>124691</xdr:rowOff>
    </xdr:from>
    <xdr:to>
      <xdr:col>4</xdr:col>
      <xdr:colOff>423193</xdr:colOff>
      <xdr:row>16</xdr:row>
      <xdr:rowOff>124691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4F018480-2250-41E6-B186-50D7532FA262}"/>
            </a:ext>
          </a:extLst>
        </xdr:cNvPr>
        <xdr:cNvCxnSpPr/>
      </xdr:nvCxnSpPr>
      <xdr:spPr>
        <a:xfrm flipH="1">
          <a:off x="3225338" y="3341716"/>
          <a:ext cx="256939" cy="0"/>
        </a:xfrm>
        <a:prstGeom prst="straightConnector1">
          <a:avLst/>
        </a:prstGeom>
        <a:ln w="28575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B1:H37"/>
  <sheetViews>
    <sheetView showGridLines="0" topLeftCell="A32" zoomScale="115" zoomScaleNormal="115" workbookViewId="0">
      <selection activeCell="E32" sqref="E32"/>
    </sheetView>
  </sheetViews>
  <sheetFormatPr baseColWidth="10" defaultColWidth="11.140625" defaultRowHeight="12.75"/>
  <cols>
    <col min="1" max="1" width="11.140625" style="26"/>
    <col min="2" max="2" width="16" style="26" customWidth="1"/>
    <col min="3" max="3" width="11.140625" style="26"/>
    <col min="4" max="4" width="6.85546875" style="26" customWidth="1"/>
    <col min="5" max="5" width="11.140625" style="26"/>
    <col min="6" max="6" width="4.42578125" style="26" customWidth="1"/>
    <col min="7" max="7" width="19.7109375" style="26" customWidth="1"/>
    <col min="8" max="8" width="4" style="26" customWidth="1"/>
    <col min="9" max="16384" width="11.140625" style="26"/>
  </cols>
  <sheetData>
    <row r="1" spans="2:8" ht="70.150000000000006" customHeight="1">
      <c r="B1" s="107" t="s">
        <v>0</v>
      </c>
      <c r="H1" s="108" t="s">
        <v>1</v>
      </c>
    </row>
    <row r="2" spans="2:8" ht="13.9" customHeight="1" thickBot="1"/>
    <row r="3" spans="2:8" ht="13.5" thickTop="1">
      <c r="B3" s="109"/>
      <c r="C3" s="110"/>
      <c r="D3" s="110"/>
      <c r="E3" s="110"/>
      <c r="F3" s="110"/>
      <c r="G3" s="110"/>
      <c r="H3" s="111"/>
    </row>
    <row r="4" spans="2:8">
      <c r="B4" s="112"/>
      <c r="H4" s="113"/>
    </row>
    <row r="5" spans="2:8" ht="15.75">
      <c r="B5" s="114" t="s">
        <v>2</v>
      </c>
      <c r="H5" s="113"/>
    </row>
    <row r="6" spans="2:8" ht="15.75">
      <c r="B6" s="114"/>
      <c r="H6" s="113"/>
    </row>
    <row r="7" spans="2:8" ht="15.75">
      <c r="B7" s="114" t="s">
        <v>3</v>
      </c>
      <c r="G7" s="115"/>
      <c r="H7" s="113"/>
    </row>
    <row r="8" spans="2:8">
      <c r="B8" s="116"/>
      <c r="H8" s="113"/>
    </row>
    <row r="9" spans="2:8" ht="15.75">
      <c r="B9" s="116"/>
      <c r="D9" s="117" t="s">
        <v>4</v>
      </c>
      <c r="E9" s="158">
        <v>1</v>
      </c>
      <c r="H9" s="113"/>
    </row>
    <row r="10" spans="2:8" ht="15.75">
      <c r="B10" s="118"/>
      <c r="D10" s="117" t="s">
        <v>4</v>
      </c>
      <c r="E10" s="158">
        <v>2</v>
      </c>
      <c r="H10" s="113"/>
    </row>
    <row r="11" spans="2:8" ht="16.5" thickBot="1">
      <c r="B11" s="118"/>
      <c r="D11" s="117" t="s">
        <v>4</v>
      </c>
      <c r="E11" s="119">
        <v>3</v>
      </c>
      <c r="H11" s="113"/>
    </row>
    <row r="12" spans="2:8" ht="15.75">
      <c r="B12" s="120" t="s">
        <v>5</v>
      </c>
      <c r="E12" s="121">
        <v>6</v>
      </c>
      <c r="H12" s="113"/>
    </row>
    <row r="13" spans="2:8" ht="13.5" thickBot="1">
      <c r="B13" s="122"/>
      <c r="C13" s="123"/>
      <c r="D13" s="123"/>
      <c r="E13" s="123"/>
      <c r="F13" s="123"/>
      <c r="G13" s="123"/>
      <c r="H13" s="124"/>
    </row>
    <row r="14" spans="2:8" ht="13.5" thickTop="1"/>
    <row r="21" spans="2:5">
      <c r="B21" s="125" t="s">
        <v>6</v>
      </c>
      <c r="C21" s="125"/>
      <c r="D21" s="125"/>
      <c r="E21" s="125"/>
    </row>
    <row r="32" spans="2:5" ht="146.1" customHeight="1"/>
    <row r="35" spans="2:8">
      <c r="B35" s="126"/>
      <c r="C35" s="126"/>
      <c r="D35" s="126"/>
      <c r="E35" s="126"/>
      <c r="F35" s="126"/>
      <c r="G35" s="126"/>
      <c r="H35" s="126"/>
    </row>
    <row r="36" spans="2:8" ht="15.95" customHeight="1">
      <c r="B36" s="127" t="s">
        <v>7</v>
      </c>
    </row>
    <row r="37" spans="2:8" ht="14.85" customHeight="1">
      <c r="B37" s="127" t="s">
        <v>8</v>
      </c>
    </row>
  </sheetData>
  <phoneticPr fontId="12" type="noConversion"/>
  <conditionalFormatting sqref="E12">
    <cfRule type="cellIs" dxfId="31" priority="1" stopIfTrue="1" operator="equal">
      <formula>SUM(E9:E11)</formula>
    </cfRule>
  </conditionalFormatting>
  <hyperlinks>
    <hyperlink ref="B21:E21" location="Tipps!B38" display="Wie geht das Einfärben einer Zelle je nach Zellwert?" xr:uid="{00000000-0004-0000-0000-000000000000}"/>
  </hyperlinks>
  <pageMargins left="0.78740157499999996" right="0.78740157499999996" top="0.984251969" bottom="0.984251969" header="0.4921259845" footer="0.492125984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9"/>
  <dimension ref="B1:F22"/>
  <sheetViews>
    <sheetView workbookViewId="0">
      <selection activeCell="B2" sqref="B2"/>
    </sheetView>
  </sheetViews>
  <sheetFormatPr baseColWidth="10" defaultColWidth="10.7109375" defaultRowHeight="12.75"/>
  <cols>
    <col min="1" max="1" width="5.140625" customWidth="1"/>
    <col min="2" max="2" width="13.7109375" customWidth="1"/>
    <col min="3" max="3" width="12.85546875" customWidth="1"/>
    <col min="4" max="4" width="14.28515625" customWidth="1"/>
    <col min="5" max="5" width="6.42578125" customWidth="1"/>
    <col min="6" max="6" width="3.28515625" customWidth="1"/>
  </cols>
  <sheetData>
    <row r="1" spans="2:5" ht="23.45" customHeight="1"/>
    <row r="2" spans="2:5" ht="31.5">
      <c r="B2" s="156" t="s">
        <v>92</v>
      </c>
      <c r="C2" s="26"/>
      <c r="D2" s="26"/>
    </row>
    <row r="3" spans="2:5">
      <c r="B3" s="27"/>
      <c r="C3" s="27"/>
      <c r="D3" s="27"/>
    </row>
    <row r="4" spans="2:5" ht="15.75">
      <c r="B4" s="148" t="s">
        <v>93</v>
      </c>
      <c r="C4" s="146">
        <v>2004</v>
      </c>
      <c r="D4" s="147">
        <v>2019</v>
      </c>
      <c r="E4" s="2" t="s">
        <v>94</v>
      </c>
    </row>
    <row r="5" spans="2:5" ht="15.75">
      <c r="B5" s="18" t="s">
        <v>95</v>
      </c>
      <c r="C5" s="18">
        <v>46</v>
      </c>
      <c r="D5">
        <v>146</v>
      </c>
    </row>
    <row r="6" spans="2:5" ht="15.75">
      <c r="B6" s="18" t="s">
        <v>43</v>
      </c>
      <c r="C6" s="18">
        <v>59</v>
      </c>
      <c r="D6">
        <v>52</v>
      </c>
    </row>
    <row r="7" spans="2:5" ht="15.75">
      <c r="B7" s="18" t="s">
        <v>44</v>
      </c>
      <c r="C7" s="18">
        <v>36</v>
      </c>
      <c r="D7">
        <v>46</v>
      </c>
    </row>
    <row r="8" spans="2:5" ht="15.75">
      <c r="B8" s="18" t="s">
        <v>45</v>
      </c>
      <c r="C8" s="18">
        <v>49</v>
      </c>
      <c r="D8">
        <v>70</v>
      </c>
    </row>
    <row r="9" spans="2:5" ht="15.75">
      <c r="B9" s="18" t="s">
        <v>96</v>
      </c>
      <c r="C9" s="18">
        <v>147</v>
      </c>
      <c r="D9">
        <v>314</v>
      </c>
    </row>
    <row r="10" spans="2:5" ht="15.75">
      <c r="B10" s="18" t="s">
        <v>97</v>
      </c>
      <c r="C10" s="18">
        <v>100</v>
      </c>
      <c r="D10">
        <v>68</v>
      </c>
    </row>
    <row r="11" spans="2:5" ht="15.75">
      <c r="B11" s="18" t="s">
        <v>98</v>
      </c>
      <c r="C11" s="18">
        <v>163</v>
      </c>
      <c r="D11">
        <v>230</v>
      </c>
    </row>
    <row r="12" spans="2:5" ht="15.75">
      <c r="B12" s="18" t="s">
        <v>99</v>
      </c>
      <c r="C12" s="18">
        <v>126</v>
      </c>
      <c r="D12">
        <v>148</v>
      </c>
    </row>
    <row r="13" spans="2:5" ht="15.75">
      <c r="B13" s="18" t="s">
        <v>100</v>
      </c>
      <c r="C13" s="18">
        <v>177</v>
      </c>
      <c r="D13">
        <v>162</v>
      </c>
    </row>
    <row r="14" spans="2:5" ht="15.75">
      <c r="B14" s="18" t="s">
        <v>101</v>
      </c>
      <c r="C14" s="18">
        <v>34</v>
      </c>
      <c r="D14">
        <v>119</v>
      </c>
    </row>
    <row r="15" spans="2:5" ht="15.75">
      <c r="B15" s="18" t="s">
        <v>102</v>
      </c>
      <c r="C15" s="18">
        <v>28</v>
      </c>
      <c r="D15">
        <v>76</v>
      </c>
    </row>
    <row r="16" spans="2:5" ht="15.75">
      <c r="B16" s="143" t="s">
        <v>103</v>
      </c>
      <c r="C16" s="143">
        <v>61</v>
      </c>
      <c r="D16" s="150">
        <v>65</v>
      </c>
    </row>
    <row r="17" spans="2:6" ht="15.75">
      <c r="B17" s="28" t="s">
        <v>40</v>
      </c>
      <c r="C17" s="149">
        <f>SUM(C5:C16)</f>
        <v>1026</v>
      </c>
      <c r="D17" s="149">
        <f>SUM(D5:D16)</f>
        <v>1496</v>
      </c>
      <c r="F17" s="88" t="s">
        <v>63</v>
      </c>
    </row>
    <row r="18" spans="2:6" ht="15.75">
      <c r="B18" s="1"/>
      <c r="C18" s="1"/>
      <c r="D18" s="1"/>
    </row>
    <row r="19" spans="2:6" ht="15.75">
      <c r="B19" s="1"/>
      <c r="C19" s="1"/>
      <c r="D19" s="1"/>
    </row>
    <row r="20" spans="2:6">
      <c r="B20" s="151"/>
      <c r="C20" s="151"/>
      <c r="D20" s="151"/>
      <c r="E20" s="151"/>
      <c r="F20" s="151"/>
    </row>
    <row r="21" spans="2:6" ht="23.25">
      <c r="B21" s="152" t="s">
        <v>104</v>
      </c>
      <c r="C21" s="151"/>
      <c r="D21" s="151"/>
      <c r="E21" s="151"/>
      <c r="F21" s="151"/>
    </row>
    <row r="22" spans="2:6">
      <c r="B22" s="153"/>
      <c r="C22" s="151"/>
      <c r="D22" s="151"/>
      <c r="E22" s="151"/>
      <c r="F22" s="151"/>
    </row>
  </sheetData>
  <phoneticPr fontId="0" type="noConversion"/>
  <conditionalFormatting sqref="C17:D18">
    <cfRule type="cellIs" dxfId="16" priority="1" stopIfTrue="1" operator="equal">
      <formula>SUM(C5:C16)</formula>
    </cfRule>
  </conditionalFormatting>
  <conditionalFormatting sqref="C19:D19">
    <cfRule type="cellIs" dxfId="15" priority="2" stopIfTrue="1" operator="equal">
      <formula>SUM(C6:C17)</formula>
    </cfRule>
  </conditionalFormatting>
  <pageMargins left="0.78740157499999996" right="0.78740157499999996" top="0.984251969" bottom="0.984251969" header="0.4921259845" footer="0.492125984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/>
  <dimension ref="B2:F13"/>
  <sheetViews>
    <sheetView workbookViewId="0">
      <selection activeCell="E10" sqref="E10"/>
    </sheetView>
  </sheetViews>
  <sheetFormatPr baseColWidth="10" defaultColWidth="10.28515625" defaultRowHeight="12.75"/>
  <cols>
    <col min="1" max="1" width="3.85546875" style="29" customWidth="1"/>
    <col min="2" max="2" width="15.28515625" style="29" bestFit="1" customWidth="1"/>
    <col min="3" max="5" width="10.28515625" style="29" customWidth="1"/>
    <col min="6" max="6" width="14.28515625" style="29" customWidth="1"/>
    <col min="7" max="16384" width="10.28515625" style="29"/>
  </cols>
  <sheetData>
    <row r="2" spans="2:6" ht="26.65" customHeight="1">
      <c r="B2" s="32" t="s">
        <v>105</v>
      </c>
      <c r="C2" s="31"/>
      <c r="D2" s="31"/>
      <c r="E2" s="31"/>
      <c r="F2" s="31"/>
    </row>
    <row r="3" spans="2:6" ht="18" customHeight="1">
      <c r="C3" s="29" t="s">
        <v>106</v>
      </c>
      <c r="D3" s="29" t="s">
        <v>107</v>
      </c>
      <c r="E3" s="29" t="s">
        <v>108</v>
      </c>
      <c r="F3" s="30" t="s">
        <v>109</v>
      </c>
    </row>
    <row r="4" spans="2:6">
      <c r="B4" s="29" t="s">
        <v>110</v>
      </c>
      <c r="C4" s="29">
        <v>45</v>
      </c>
      <c r="D4" s="29">
        <v>111</v>
      </c>
      <c r="E4" s="29">
        <v>123</v>
      </c>
      <c r="F4" s="170">
        <f>SUM(C4:E4)</f>
        <v>279</v>
      </c>
    </row>
    <row r="5" spans="2:6">
      <c r="B5" s="29" t="s">
        <v>111</v>
      </c>
      <c r="C5" s="29">
        <v>52</v>
      </c>
      <c r="D5" s="29">
        <v>109</v>
      </c>
      <c r="E5" s="29">
        <v>119</v>
      </c>
      <c r="F5" s="170">
        <f t="shared" ref="F4:F9" si="0">SUM(C5:E5)</f>
        <v>280</v>
      </c>
    </row>
    <row r="6" spans="2:6">
      <c r="B6" s="29" t="s">
        <v>112</v>
      </c>
      <c r="C6" s="29">
        <v>49</v>
      </c>
      <c r="D6" s="29">
        <v>112</v>
      </c>
      <c r="E6" s="29">
        <v>120</v>
      </c>
      <c r="F6" s="170">
        <f t="shared" si="0"/>
        <v>281</v>
      </c>
    </row>
    <row r="7" spans="2:6">
      <c r="B7" s="29" t="s">
        <v>113</v>
      </c>
      <c r="C7" s="29">
        <v>46</v>
      </c>
      <c r="D7" s="29">
        <v>100</v>
      </c>
      <c r="E7" s="29">
        <v>109</v>
      </c>
      <c r="F7" s="170">
        <f t="shared" si="0"/>
        <v>255</v>
      </c>
    </row>
    <row r="8" spans="2:6">
      <c r="B8" s="29" t="s">
        <v>114</v>
      </c>
      <c r="C8" s="29">
        <v>43</v>
      </c>
      <c r="D8" s="29">
        <v>97</v>
      </c>
      <c r="E8" s="29">
        <v>108</v>
      </c>
      <c r="F8" s="170">
        <f t="shared" si="0"/>
        <v>248</v>
      </c>
    </row>
    <row r="9" spans="2:6">
      <c r="B9" s="29" t="s">
        <v>115</v>
      </c>
      <c r="C9" s="29">
        <v>49</v>
      </c>
      <c r="D9" s="29">
        <v>96</v>
      </c>
      <c r="E9" s="29">
        <v>117</v>
      </c>
      <c r="F9" s="170">
        <f t="shared" si="0"/>
        <v>262</v>
      </c>
    </row>
    <row r="10" spans="2:6">
      <c r="B10" s="30" t="s">
        <v>30</v>
      </c>
      <c r="C10" s="170">
        <f>SUM(C4:C9)</f>
        <v>284</v>
      </c>
      <c r="D10" s="170">
        <f>SUM(D4:D9)</f>
        <v>625</v>
      </c>
      <c r="E10" s="170">
        <f>SUM(E4:E9)</f>
        <v>696</v>
      </c>
    </row>
    <row r="13" spans="2:6" ht="22.35" customHeight="1">
      <c r="B13" s="187" t="s">
        <v>116</v>
      </c>
      <c r="C13" s="187"/>
      <c r="D13" s="187"/>
      <c r="E13" s="187"/>
    </row>
  </sheetData>
  <mergeCells count="1">
    <mergeCell ref="B13:E13"/>
  </mergeCells>
  <phoneticPr fontId="6" type="noConversion"/>
  <conditionalFormatting sqref="C10:E10">
    <cfRule type="cellIs" dxfId="14" priority="1" stopIfTrue="1" operator="equal">
      <formula>SUM(C4:C9)</formula>
    </cfRule>
  </conditionalFormatting>
  <conditionalFormatting sqref="F4:F9">
    <cfRule type="cellIs" dxfId="13" priority="2" stopIfTrue="1" operator="equal">
      <formula>SUM(C4:E4)</formula>
    </cfRule>
  </conditionalFormatting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/>
  <dimension ref="A1:E15"/>
  <sheetViews>
    <sheetView workbookViewId="0">
      <selection activeCell="G15" sqref="G15"/>
    </sheetView>
  </sheetViews>
  <sheetFormatPr baseColWidth="10" defaultColWidth="11.140625" defaultRowHeight="12.75"/>
  <cols>
    <col min="1" max="5" width="11.140625" style="26"/>
    <col min="6" max="6" width="6.7109375" style="26" customWidth="1"/>
    <col min="7" max="7" width="11.140625" style="26"/>
    <col min="8" max="8" width="12" style="26" bestFit="1" customWidth="1"/>
    <col min="9" max="16384" width="11.140625" style="26"/>
  </cols>
  <sheetData>
    <row r="1" spans="1:5">
      <c r="A1" s="76" t="s">
        <v>117</v>
      </c>
    </row>
    <row r="2" spans="1:5">
      <c r="A2" s="76"/>
    </row>
    <row r="3" spans="1:5">
      <c r="A3" s="103" t="s">
        <v>118</v>
      </c>
      <c r="B3" s="104" t="s">
        <v>119</v>
      </c>
      <c r="C3" s="104" t="s">
        <v>120</v>
      </c>
      <c r="D3" s="104" t="s">
        <v>121</v>
      </c>
      <c r="E3" s="104" t="s">
        <v>40</v>
      </c>
    </row>
    <row r="4" spans="1:5">
      <c r="A4" s="76" t="s">
        <v>122</v>
      </c>
      <c r="B4" s="105">
        <v>28</v>
      </c>
      <c r="C4" s="105">
        <v>14</v>
      </c>
      <c r="D4" s="105">
        <v>12</v>
      </c>
      <c r="E4" s="171">
        <f>SUM(B4:D4)</f>
        <v>54</v>
      </c>
    </row>
    <row r="5" spans="1:5">
      <c r="A5" s="76" t="s">
        <v>123</v>
      </c>
      <c r="B5" s="105">
        <v>30</v>
      </c>
      <c r="C5" s="105">
        <v>17</v>
      </c>
      <c r="D5" s="105">
        <v>9</v>
      </c>
      <c r="E5" s="171">
        <f t="shared" ref="E5:E10" si="0">SUM(B5:D5)</f>
        <v>56</v>
      </c>
    </row>
    <row r="6" spans="1:5">
      <c r="A6" s="76" t="s">
        <v>124</v>
      </c>
      <c r="B6" s="105">
        <v>34</v>
      </c>
      <c r="C6" s="105">
        <v>14</v>
      </c>
      <c r="D6" s="105">
        <v>10</v>
      </c>
      <c r="E6" s="171">
        <f t="shared" si="0"/>
        <v>58</v>
      </c>
    </row>
    <row r="7" spans="1:5">
      <c r="A7" s="76" t="s">
        <v>125</v>
      </c>
      <c r="B7" s="105">
        <v>31</v>
      </c>
      <c r="C7" s="105">
        <v>12</v>
      </c>
      <c r="D7" s="105">
        <v>11</v>
      </c>
      <c r="E7" s="171">
        <f t="shared" si="0"/>
        <v>54</v>
      </c>
    </row>
    <row r="8" spans="1:5">
      <c r="A8" s="76" t="s">
        <v>126</v>
      </c>
      <c r="B8" s="105">
        <v>29</v>
      </c>
      <c r="C8" s="105">
        <v>16</v>
      </c>
      <c r="D8" s="105">
        <v>10</v>
      </c>
      <c r="E8" s="171">
        <f t="shared" si="0"/>
        <v>55</v>
      </c>
    </row>
    <row r="9" spans="1:5">
      <c r="A9" s="76" t="s">
        <v>127</v>
      </c>
      <c r="B9" s="105">
        <v>30</v>
      </c>
      <c r="C9" s="105">
        <v>13</v>
      </c>
      <c r="D9" s="105">
        <v>12</v>
      </c>
      <c r="E9" s="171">
        <f t="shared" si="0"/>
        <v>55</v>
      </c>
    </row>
    <row r="10" spans="1:5">
      <c r="A10" s="76" t="s">
        <v>128</v>
      </c>
      <c r="B10" s="105">
        <v>35</v>
      </c>
      <c r="C10" s="105">
        <v>17</v>
      </c>
      <c r="D10" s="105">
        <v>13</v>
      </c>
      <c r="E10" s="171">
        <f t="shared" si="0"/>
        <v>65</v>
      </c>
    </row>
    <row r="11" spans="1:5">
      <c r="A11" s="76"/>
      <c r="B11" s="105"/>
      <c r="C11" s="105"/>
      <c r="D11" s="105"/>
      <c r="E11" s="105"/>
    </row>
    <row r="12" spans="1:5">
      <c r="A12" s="76" t="s">
        <v>40</v>
      </c>
      <c r="B12" s="171">
        <f t="shared" ref="B12:C12" si="1">SUM(B4:B10)</f>
        <v>217</v>
      </c>
      <c r="C12" s="171">
        <f t="shared" si="1"/>
        <v>103</v>
      </c>
      <c r="D12" s="171">
        <f>SUM(D4:D10)</f>
        <v>77</v>
      </c>
      <c r="E12" s="105"/>
    </row>
    <row r="15" spans="1:5" ht="24.4" customHeight="1">
      <c r="A15" s="145" t="s">
        <v>129</v>
      </c>
      <c r="B15" s="106"/>
      <c r="C15" s="106"/>
      <c r="D15" s="106"/>
    </row>
  </sheetData>
  <phoneticPr fontId="0" type="noConversion"/>
  <conditionalFormatting sqref="B12:D12">
    <cfRule type="cellIs" dxfId="12" priority="1" stopIfTrue="1" operator="equal">
      <formula>SUM(B4:B11)</formula>
    </cfRule>
  </conditionalFormatting>
  <conditionalFormatting sqref="E4:E10">
    <cfRule type="cellIs" dxfId="11" priority="2" stopIfTrue="1" operator="equal">
      <formula>SUM(B4:D4)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/>
  <dimension ref="B2:E20"/>
  <sheetViews>
    <sheetView workbookViewId="0">
      <selection activeCell="C21" sqref="C21"/>
    </sheetView>
  </sheetViews>
  <sheetFormatPr baseColWidth="10" defaultColWidth="10.7109375" defaultRowHeight="12.75"/>
  <cols>
    <col min="1" max="1" width="4.140625" style="26" customWidth="1"/>
    <col min="2" max="2" width="18" style="26" bestFit="1" customWidth="1"/>
    <col min="3" max="3" width="15.85546875" style="26" customWidth="1"/>
    <col min="4" max="4" width="4.28515625" style="26" customWidth="1"/>
    <col min="5" max="5" width="5.28515625" style="26" hidden="1" customWidth="1"/>
    <col min="6" max="6" width="10.7109375" style="26"/>
    <col min="7" max="7" width="15.140625" style="26" customWidth="1"/>
    <col min="8" max="16384" width="10.7109375" style="26"/>
  </cols>
  <sheetData>
    <row r="2" spans="2:5" ht="26.25">
      <c r="B2" s="32" t="s">
        <v>130</v>
      </c>
      <c r="C2" s="18"/>
      <c r="D2" s="18"/>
      <c r="E2" s="18"/>
    </row>
    <row r="3" spans="2:5" ht="15.75">
      <c r="B3" s="28"/>
      <c r="C3" s="18"/>
      <c r="D3" s="18"/>
      <c r="E3" s="18"/>
    </row>
    <row r="4" spans="2:5" ht="15.75">
      <c r="B4" s="18" t="s">
        <v>131</v>
      </c>
      <c r="C4" s="33">
        <v>2000</v>
      </c>
      <c r="D4" s="33"/>
      <c r="E4" s="18"/>
    </row>
    <row r="5" spans="2:5" ht="15.75">
      <c r="B5" s="18" t="s">
        <v>132</v>
      </c>
      <c r="C5" s="33">
        <v>6000</v>
      </c>
      <c r="D5" s="33"/>
      <c r="E5" s="18"/>
    </row>
    <row r="6" spans="2:5" ht="15.75">
      <c r="B6" s="18" t="s">
        <v>133</v>
      </c>
      <c r="C6" s="33">
        <v>10000</v>
      </c>
      <c r="D6" s="33"/>
      <c r="E6" s="18"/>
    </row>
    <row r="7" spans="2:5" ht="15.75">
      <c r="B7" s="18" t="s">
        <v>134</v>
      </c>
      <c r="C7" s="33">
        <v>8000</v>
      </c>
      <c r="D7" s="33"/>
      <c r="E7" s="18"/>
    </row>
    <row r="8" spans="2:5" ht="16.5" thickBot="1">
      <c r="B8" s="34" t="s">
        <v>62</v>
      </c>
      <c r="C8" s="35">
        <v>4000</v>
      </c>
      <c r="D8" s="33"/>
      <c r="E8" s="18"/>
    </row>
    <row r="9" spans="2:5" ht="15.75">
      <c r="B9" s="18"/>
      <c r="C9" s="18"/>
      <c r="D9" s="18"/>
      <c r="E9" s="18"/>
    </row>
    <row r="10" spans="2:5" ht="15.75">
      <c r="B10" s="28" t="s">
        <v>40</v>
      </c>
      <c r="C10" s="172">
        <f>SUM(C4:C8)</f>
        <v>30000</v>
      </c>
      <c r="D10" s="18"/>
      <c r="E10" s="18"/>
    </row>
    <row r="14" spans="2:5" ht="26.25">
      <c r="B14" s="32" t="s">
        <v>35</v>
      </c>
      <c r="C14" s="18"/>
    </row>
    <row r="15" spans="2:5" ht="15.75">
      <c r="B15" s="28"/>
      <c r="C15" s="18"/>
    </row>
    <row r="16" spans="2:5" ht="15.75">
      <c r="B16" s="18" t="s">
        <v>37</v>
      </c>
      <c r="C16" s="33">
        <v>420</v>
      </c>
    </row>
    <row r="17" spans="2:3" ht="15.75">
      <c r="B17" s="18" t="s">
        <v>38</v>
      </c>
      <c r="C17" s="33">
        <v>210</v>
      </c>
    </row>
    <row r="18" spans="2:3" ht="16.5" thickBot="1">
      <c r="B18" s="34" t="s">
        <v>39</v>
      </c>
      <c r="C18" s="35">
        <v>200</v>
      </c>
    </row>
    <row r="19" spans="2:3" ht="15.75">
      <c r="B19" s="18"/>
      <c r="C19" s="33"/>
    </row>
    <row r="20" spans="2:3" ht="15.75">
      <c r="B20" s="18" t="s">
        <v>40</v>
      </c>
      <c r="C20" s="172">
        <f>SUM(C16:C18)</f>
        <v>830</v>
      </c>
    </row>
  </sheetData>
  <phoneticPr fontId="0" type="noConversion"/>
  <conditionalFormatting sqref="C10">
    <cfRule type="cellIs" dxfId="10" priority="1" stopIfTrue="1" operator="equal">
      <formula>SUM(C4:C9)</formula>
    </cfRule>
  </conditionalFormatting>
  <conditionalFormatting sqref="C20">
    <cfRule type="cellIs" dxfId="9" priority="2" stopIfTrue="1" operator="equal">
      <formula>SUM(C16:C19)</formula>
    </cfRule>
  </conditionalFormatting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/>
  <dimension ref="A1:F8"/>
  <sheetViews>
    <sheetView workbookViewId="0">
      <selection activeCell="D21" sqref="D21"/>
    </sheetView>
  </sheetViews>
  <sheetFormatPr baseColWidth="10" defaultColWidth="10.7109375" defaultRowHeight="12.75"/>
  <cols>
    <col min="1" max="1" width="20.140625" style="26" customWidth="1"/>
    <col min="2" max="2" width="13" style="26" customWidth="1"/>
    <col min="3" max="3" width="14.28515625" style="26" customWidth="1"/>
    <col min="4" max="4" width="10.7109375" style="26"/>
    <col min="5" max="5" width="13" style="26" customWidth="1"/>
    <col min="6" max="6" width="11.28515625" style="26" bestFit="1" customWidth="1"/>
    <col min="7" max="16384" width="10.7109375" style="26"/>
  </cols>
  <sheetData>
    <row r="1" spans="1:6" ht="35.450000000000003" customHeight="1">
      <c r="A1" s="32" t="s">
        <v>135</v>
      </c>
      <c r="B1" s="32"/>
      <c r="C1" s="32" t="s">
        <v>136</v>
      </c>
      <c r="D1" s="32"/>
      <c r="E1" s="32" t="s">
        <v>137</v>
      </c>
      <c r="F1" s="32"/>
    </row>
    <row r="2" spans="1:6" ht="15.75">
      <c r="A2" s="18" t="s">
        <v>138</v>
      </c>
      <c r="B2" s="36">
        <v>45</v>
      </c>
      <c r="C2" s="18" t="s">
        <v>110</v>
      </c>
      <c r="D2" s="36">
        <v>60</v>
      </c>
      <c r="E2" s="18" t="s">
        <v>139</v>
      </c>
      <c r="F2" s="36">
        <v>75</v>
      </c>
    </row>
    <row r="3" spans="1:6" ht="15.75">
      <c r="A3" s="18" t="s">
        <v>140</v>
      </c>
      <c r="B3" s="36">
        <v>20</v>
      </c>
      <c r="C3" s="18" t="s">
        <v>111</v>
      </c>
      <c r="D3" s="36">
        <v>60</v>
      </c>
      <c r="E3" s="18" t="s">
        <v>141</v>
      </c>
      <c r="F3" s="36">
        <v>0</v>
      </c>
    </row>
    <row r="4" spans="1:6" ht="15.75">
      <c r="A4" s="18" t="s">
        <v>142</v>
      </c>
      <c r="B4" s="36">
        <v>12</v>
      </c>
      <c r="C4" s="18" t="s">
        <v>112</v>
      </c>
      <c r="D4" s="36">
        <v>45</v>
      </c>
      <c r="E4" s="18" t="s">
        <v>143</v>
      </c>
      <c r="F4" s="36">
        <v>50</v>
      </c>
    </row>
    <row r="5" spans="1:6" ht="16.5" thickBot="1">
      <c r="A5" s="34" t="s">
        <v>62</v>
      </c>
      <c r="B5" s="37">
        <v>7.5</v>
      </c>
      <c r="C5" s="34" t="s">
        <v>113</v>
      </c>
      <c r="D5" s="37">
        <v>45</v>
      </c>
      <c r="E5" s="34" t="s">
        <v>144</v>
      </c>
      <c r="F5" s="37">
        <v>120</v>
      </c>
    </row>
    <row r="6" spans="1:6" ht="15.75">
      <c r="A6" s="38" t="s">
        <v>145</v>
      </c>
      <c r="B6" s="39">
        <f>SUM(B2:B5)</f>
        <v>84.5</v>
      </c>
      <c r="C6" s="39"/>
      <c r="D6" s="39">
        <f>SUM(D2:D5)</f>
        <v>210</v>
      </c>
      <c r="E6" s="190"/>
      <c r="F6" s="39">
        <f t="shared" ref="C6:F6" si="0">SUM(F2:F5)</f>
        <v>245</v>
      </c>
    </row>
    <row r="7" spans="1:6" ht="15.75">
      <c r="A7" s="18"/>
      <c r="B7" s="18"/>
      <c r="C7" s="18"/>
      <c r="D7" s="18"/>
      <c r="E7" s="18"/>
      <c r="F7" s="18"/>
    </row>
    <row r="8" spans="1:6" ht="15.75">
      <c r="A8" s="36" t="s">
        <v>146</v>
      </c>
      <c r="B8" s="173">
        <f>SUM(B6,D6,F6)</f>
        <v>539.5</v>
      </c>
      <c r="C8" s="90" t="s">
        <v>147</v>
      </c>
      <c r="D8" s="18"/>
      <c r="E8" s="18"/>
      <c r="F8" s="18"/>
    </row>
  </sheetData>
  <phoneticPr fontId="0" type="noConversion"/>
  <conditionalFormatting sqref="B6:F6">
    <cfRule type="cellIs" dxfId="8" priority="1" stopIfTrue="1" operator="equal">
      <formula>SUM(B2:B5)</formula>
    </cfRule>
  </conditionalFormatting>
  <conditionalFormatting sqref="B8">
    <cfRule type="cellIs" dxfId="7" priority="2" stopIfTrue="1" operator="equal">
      <formula>SUM(B2:B5,D2:D5,F2:F5)</formula>
    </cfRule>
  </conditionalFormatting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/>
  <dimension ref="A1:H32"/>
  <sheetViews>
    <sheetView workbookViewId="0">
      <selection activeCell="G31" sqref="G31"/>
    </sheetView>
  </sheetViews>
  <sheetFormatPr baseColWidth="10" defaultColWidth="10.7109375" defaultRowHeight="12.75"/>
  <cols>
    <col min="1" max="1" width="24.28515625" style="26" customWidth="1"/>
    <col min="2" max="2" width="11.7109375" style="26" bestFit="1" customWidth="1"/>
    <col min="3" max="3" width="12.7109375" style="26" customWidth="1"/>
    <col min="4" max="4" width="12" style="26" customWidth="1"/>
    <col min="5" max="16384" width="10.7109375" style="26"/>
  </cols>
  <sheetData>
    <row r="1" spans="1:8" ht="26.25">
      <c r="A1" s="188" t="s">
        <v>148</v>
      </c>
      <c r="B1" s="188"/>
      <c r="C1" s="188"/>
      <c r="D1" s="188"/>
      <c r="E1" s="188"/>
      <c r="F1" s="188"/>
      <c r="H1" s="32"/>
    </row>
    <row r="2" spans="1:8" ht="18.600000000000001" customHeight="1">
      <c r="A2" s="97" t="s">
        <v>65</v>
      </c>
      <c r="B2" s="97" t="s">
        <v>149</v>
      </c>
      <c r="C2" s="97" t="s">
        <v>150</v>
      </c>
      <c r="D2" s="97" t="s">
        <v>151</v>
      </c>
      <c r="E2" s="97" t="s">
        <v>152</v>
      </c>
      <c r="F2" s="97" t="s">
        <v>153</v>
      </c>
    </row>
    <row r="3" spans="1:8">
      <c r="A3" s="26" t="s">
        <v>67</v>
      </c>
      <c r="B3" s="26" t="s">
        <v>154</v>
      </c>
      <c r="C3" s="40">
        <v>283518</v>
      </c>
      <c r="D3" s="40">
        <v>3961.8</v>
      </c>
      <c r="E3" s="26">
        <v>13</v>
      </c>
      <c r="F3" s="26">
        <v>171</v>
      </c>
    </row>
    <row r="4" spans="1:8">
      <c r="A4" s="26" t="s">
        <v>69</v>
      </c>
      <c r="B4" s="26" t="s">
        <v>155</v>
      </c>
      <c r="C4" s="40">
        <v>560336</v>
      </c>
      <c r="D4" s="40">
        <v>9538.01</v>
      </c>
      <c r="E4" s="26">
        <v>17</v>
      </c>
      <c r="F4" s="26">
        <v>132</v>
      </c>
    </row>
    <row r="5" spans="1:8">
      <c r="A5" s="26" t="s">
        <v>71</v>
      </c>
      <c r="B5" s="26" t="s">
        <v>156</v>
      </c>
      <c r="C5" s="40">
        <v>1607186</v>
      </c>
      <c r="D5" s="40">
        <v>19186.259999999998</v>
      </c>
      <c r="E5" s="26">
        <v>75</v>
      </c>
      <c r="F5" s="26">
        <v>573</v>
      </c>
    </row>
    <row r="6" spans="1:8">
      <c r="A6" s="26" t="s">
        <v>73</v>
      </c>
      <c r="B6" s="26" t="s">
        <v>157</v>
      </c>
      <c r="C6" s="40">
        <v>1411668</v>
      </c>
      <c r="D6" s="40">
        <v>11979.91</v>
      </c>
      <c r="E6" s="26">
        <v>32</v>
      </c>
      <c r="F6" s="26">
        <v>444</v>
      </c>
    </row>
    <row r="7" spans="1:8">
      <c r="A7" s="26" t="s">
        <v>75</v>
      </c>
      <c r="B7" s="26" t="s">
        <v>75</v>
      </c>
      <c r="C7" s="40">
        <v>529212</v>
      </c>
      <c r="D7" s="40">
        <v>7156.03</v>
      </c>
      <c r="E7" s="26">
        <v>11</v>
      </c>
      <c r="F7" s="26">
        <v>119</v>
      </c>
    </row>
    <row r="8" spans="1:8">
      <c r="A8" s="26" t="s">
        <v>77</v>
      </c>
      <c r="B8" s="26" t="s">
        <v>158</v>
      </c>
      <c r="C8" s="40">
        <v>1207761</v>
      </c>
      <c r="D8" s="40">
        <v>16401.04</v>
      </c>
      <c r="E8" s="26">
        <v>34</v>
      </c>
      <c r="F8" s="26">
        <v>542</v>
      </c>
    </row>
    <row r="9" spans="1:8">
      <c r="A9" s="26" t="s">
        <v>79</v>
      </c>
      <c r="B9" s="26" t="s">
        <v>159</v>
      </c>
      <c r="C9" s="40">
        <v>704051</v>
      </c>
      <c r="D9" s="40">
        <v>12640.17</v>
      </c>
      <c r="E9" s="26">
        <v>11</v>
      </c>
      <c r="F9" s="26">
        <v>279</v>
      </c>
    </row>
    <row r="10" spans="1:8">
      <c r="A10" s="26" t="s">
        <v>81</v>
      </c>
      <c r="B10" s="26" t="s">
        <v>160</v>
      </c>
      <c r="C10" s="40">
        <v>367932</v>
      </c>
      <c r="D10" s="40">
        <v>2601.12</v>
      </c>
      <c r="E10" s="26">
        <v>5</v>
      </c>
      <c r="F10" s="26">
        <v>96</v>
      </c>
    </row>
    <row r="11" spans="1:8" ht="13.5" thickBot="1">
      <c r="A11" s="26" t="s">
        <v>83</v>
      </c>
      <c r="B11" s="26" t="s">
        <v>161</v>
      </c>
      <c r="C11" s="40">
        <v>1693024</v>
      </c>
      <c r="D11" s="40">
        <v>414.65</v>
      </c>
      <c r="E11" s="26">
        <v>1</v>
      </c>
      <c r="F11" s="26">
        <v>1</v>
      </c>
    </row>
    <row r="12" spans="1:8" ht="13.5" thickTop="1">
      <c r="A12" s="91" t="s">
        <v>148</v>
      </c>
      <c r="B12" s="91" t="s">
        <v>83</v>
      </c>
      <c r="C12" s="92">
        <f>SUM(C3:C11)</f>
        <v>8364688</v>
      </c>
      <c r="D12" s="92">
        <f t="shared" ref="D12:F12" si="0">SUM(D3:D11)</f>
        <v>83878.989999999976</v>
      </c>
      <c r="E12" s="92">
        <f t="shared" si="0"/>
        <v>199</v>
      </c>
      <c r="F12" s="92">
        <f t="shared" si="0"/>
        <v>2357</v>
      </c>
    </row>
    <row r="14" spans="1:8" ht="26.25">
      <c r="A14" s="188" t="s">
        <v>162</v>
      </c>
      <c r="B14" s="188"/>
      <c r="C14" s="188"/>
      <c r="D14" s="188"/>
    </row>
    <row r="15" spans="1:8" ht="47.25">
      <c r="A15" s="97" t="s">
        <v>163</v>
      </c>
      <c r="B15" s="98" t="s">
        <v>164</v>
      </c>
      <c r="C15" s="97" t="s">
        <v>165</v>
      </c>
      <c r="D15" s="97" t="s">
        <v>166</v>
      </c>
    </row>
    <row r="16" spans="1:8">
      <c r="A16" s="26" t="s">
        <v>167</v>
      </c>
      <c r="B16" s="26" t="s">
        <v>168</v>
      </c>
      <c r="C16" s="40">
        <v>35752</v>
      </c>
      <c r="D16" s="40">
        <v>10749000</v>
      </c>
    </row>
    <row r="17" spans="1:4">
      <c r="A17" s="26" t="s">
        <v>169</v>
      </c>
      <c r="B17" s="26" t="s">
        <v>170</v>
      </c>
      <c r="C17" s="40">
        <v>70552</v>
      </c>
      <c r="D17" s="40">
        <v>12520000</v>
      </c>
    </row>
    <row r="18" spans="1:4">
      <c r="A18" s="26" t="s">
        <v>171</v>
      </c>
      <c r="B18" s="26" t="s">
        <v>161</v>
      </c>
      <c r="C18" s="40">
        <v>892</v>
      </c>
      <c r="D18" s="40">
        <v>3416000</v>
      </c>
    </row>
    <row r="19" spans="1:4">
      <c r="A19" s="26" t="s">
        <v>172</v>
      </c>
      <c r="B19" s="26" t="s">
        <v>173</v>
      </c>
      <c r="C19" s="40">
        <v>29479</v>
      </c>
      <c r="D19" s="40">
        <v>2535000</v>
      </c>
    </row>
    <row r="20" spans="1:4">
      <c r="A20" s="26" t="s">
        <v>174</v>
      </c>
      <c r="B20" s="26" t="s">
        <v>174</v>
      </c>
      <c r="C20" s="40">
        <v>404</v>
      </c>
      <c r="D20" s="40">
        <v>663000</v>
      </c>
    </row>
    <row r="21" spans="1:4">
      <c r="A21" s="26" t="s">
        <v>175</v>
      </c>
      <c r="B21" s="26" t="s">
        <v>161</v>
      </c>
      <c r="C21" s="40">
        <v>755</v>
      </c>
      <c r="D21" s="40">
        <v>1770000</v>
      </c>
    </row>
    <row r="22" spans="1:4">
      <c r="A22" s="26" t="s">
        <v>176</v>
      </c>
      <c r="B22" s="26" t="s">
        <v>177</v>
      </c>
      <c r="C22" s="40">
        <v>21115</v>
      </c>
      <c r="D22" s="40">
        <v>6072000</v>
      </c>
    </row>
    <row r="23" spans="1:4">
      <c r="A23" s="26" t="s">
        <v>178</v>
      </c>
      <c r="B23" s="26" t="s">
        <v>179</v>
      </c>
      <c r="C23" s="40">
        <v>23180</v>
      </c>
      <c r="D23" s="40">
        <v>1679000</v>
      </c>
    </row>
    <row r="24" spans="1:4">
      <c r="A24" s="26" t="s">
        <v>180</v>
      </c>
      <c r="B24" s="26" t="s">
        <v>181</v>
      </c>
      <c r="C24" s="40">
        <v>47624</v>
      </c>
      <c r="D24" s="40">
        <v>7971000</v>
      </c>
    </row>
    <row r="25" spans="1:4">
      <c r="A25" s="26" t="s">
        <v>182</v>
      </c>
      <c r="B25" s="26" t="s">
        <v>183</v>
      </c>
      <c r="C25" s="40">
        <v>34085</v>
      </c>
      <c r="D25" s="40">
        <v>17996000</v>
      </c>
    </row>
    <row r="26" spans="1:4">
      <c r="A26" s="26" t="s">
        <v>184</v>
      </c>
      <c r="B26" s="26" t="s">
        <v>185</v>
      </c>
      <c r="C26" s="40">
        <v>19853</v>
      </c>
      <c r="D26" s="40">
        <v>4045000</v>
      </c>
    </row>
    <row r="27" spans="1:4">
      <c r="A27" s="26" t="s">
        <v>186</v>
      </c>
      <c r="B27" s="26" t="s">
        <v>187</v>
      </c>
      <c r="C27" s="40">
        <v>2569</v>
      </c>
      <c r="D27" s="40">
        <v>1036000</v>
      </c>
    </row>
    <row r="28" spans="1:4">
      <c r="A28" s="26" t="s">
        <v>188</v>
      </c>
      <c r="B28" s="26" t="s">
        <v>189</v>
      </c>
      <c r="C28" s="40">
        <v>18416</v>
      </c>
      <c r="D28" s="40">
        <v>4220000</v>
      </c>
    </row>
    <row r="29" spans="1:4">
      <c r="A29" s="26" t="s">
        <v>190</v>
      </c>
      <c r="B29" s="26" t="s">
        <v>191</v>
      </c>
      <c r="C29" s="40">
        <v>20446</v>
      </c>
      <c r="D29" s="40">
        <v>2412000</v>
      </c>
    </row>
    <row r="30" spans="1:4">
      <c r="A30" s="26" t="s">
        <v>192</v>
      </c>
      <c r="B30" s="26" t="s">
        <v>193</v>
      </c>
      <c r="C30" s="40">
        <v>15799</v>
      </c>
      <c r="D30" s="40">
        <v>2837000</v>
      </c>
    </row>
    <row r="31" spans="1:4" ht="13.5" thickBot="1">
      <c r="A31" s="26" t="s">
        <v>194</v>
      </c>
      <c r="B31" s="26" t="s">
        <v>195</v>
      </c>
      <c r="C31" s="40">
        <v>16172</v>
      </c>
      <c r="D31" s="40">
        <v>2289000</v>
      </c>
    </row>
    <row r="32" spans="1:4" ht="13.5" thickTop="1">
      <c r="A32" s="91" t="s">
        <v>162</v>
      </c>
      <c r="B32" s="91" t="s">
        <v>171</v>
      </c>
      <c r="C32" s="92">
        <f>SUM(C16:C31)</f>
        <v>357093</v>
      </c>
      <c r="D32" s="92">
        <f>SUM(D16:D31)</f>
        <v>82210000</v>
      </c>
    </row>
  </sheetData>
  <mergeCells count="2">
    <mergeCell ref="A1:F1"/>
    <mergeCell ref="A14:D14"/>
  </mergeCells>
  <conditionalFormatting sqref="C32:D32">
    <cfRule type="cellIs" dxfId="6" priority="2" stopIfTrue="1" operator="equal">
      <formula>SUM(C16:C31)</formula>
    </cfRule>
  </conditionalFormatting>
  <conditionalFormatting sqref="C12:F12">
    <cfRule type="cellIs" dxfId="5" priority="1" stopIfTrue="1" operator="equal">
      <formula>SUM(C3:C11)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B39A-BC6F-401E-B48A-CA374AB76293}">
  <dimension ref="A1:F29"/>
  <sheetViews>
    <sheetView workbookViewId="0">
      <selection activeCell="C29" sqref="C29:D29"/>
    </sheetView>
  </sheetViews>
  <sheetFormatPr baseColWidth="10" defaultColWidth="10.7109375" defaultRowHeight="12.75"/>
  <cols>
    <col min="1" max="1" width="24.28515625" style="26" customWidth="1"/>
    <col min="2" max="2" width="15" style="26" bestFit="1" customWidth="1"/>
    <col min="3" max="3" width="12.85546875" style="26" bestFit="1" customWidth="1"/>
    <col min="4" max="4" width="14.85546875" style="26" bestFit="1" customWidth="1"/>
    <col min="5" max="16384" width="10.7109375" style="26"/>
  </cols>
  <sheetData>
    <row r="1" spans="1:6" ht="34.15" customHeight="1">
      <c r="A1" s="188" t="s">
        <v>196</v>
      </c>
      <c r="B1" s="188"/>
      <c r="C1" s="188"/>
      <c r="D1" s="188"/>
      <c r="F1" s="32"/>
    </row>
    <row r="2" spans="1:6" ht="22.15" customHeight="1">
      <c r="A2" s="97" t="s">
        <v>197</v>
      </c>
      <c r="B2" s="97" t="s">
        <v>149</v>
      </c>
      <c r="C2" s="97" t="s">
        <v>150</v>
      </c>
      <c r="D2" s="97" t="s">
        <v>151</v>
      </c>
    </row>
    <row r="3" spans="1:6">
      <c r="A3" t="s">
        <v>198</v>
      </c>
      <c r="B3" t="s">
        <v>199</v>
      </c>
      <c r="C3" s="96">
        <v>1520968</v>
      </c>
      <c r="D3" s="95">
        <v>1728.94</v>
      </c>
    </row>
    <row r="4" spans="1:6">
      <c r="A4" t="s">
        <v>200</v>
      </c>
      <c r="B4" t="s">
        <v>201</v>
      </c>
      <c r="C4" s="96">
        <v>126837</v>
      </c>
      <c r="D4" s="95">
        <v>238.73</v>
      </c>
    </row>
    <row r="5" spans="1:6">
      <c r="A5" t="s">
        <v>202</v>
      </c>
      <c r="B5" t="s">
        <v>203</v>
      </c>
      <c r="C5" s="96">
        <v>343955</v>
      </c>
      <c r="D5" s="95">
        <v>5224.63</v>
      </c>
    </row>
    <row r="6" spans="1:6">
      <c r="A6" t="s">
        <v>204</v>
      </c>
      <c r="B6" t="s">
        <v>205</v>
      </c>
      <c r="C6" s="96">
        <v>799145</v>
      </c>
      <c r="D6" s="95">
        <v>3212.02</v>
      </c>
    </row>
    <row r="7" spans="1:6">
      <c r="A7" t="s">
        <v>206</v>
      </c>
      <c r="B7" t="s">
        <v>207</v>
      </c>
      <c r="C7" s="96">
        <v>36433</v>
      </c>
      <c r="D7" s="95">
        <v>1076.54</v>
      </c>
    </row>
    <row r="8" spans="1:6">
      <c r="A8" t="s">
        <v>208</v>
      </c>
      <c r="B8" t="s">
        <v>209</v>
      </c>
      <c r="C8" s="96">
        <v>276472</v>
      </c>
      <c r="D8" s="95">
        <v>994.33</v>
      </c>
    </row>
    <row r="9" spans="1:6">
      <c r="A9" t="s">
        <v>210</v>
      </c>
      <c r="B9" t="s">
        <v>211</v>
      </c>
      <c r="C9" s="96">
        <v>353343</v>
      </c>
      <c r="D9" s="95">
        <v>2812.16</v>
      </c>
    </row>
    <row r="10" spans="1:6">
      <c r="A10" t="s">
        <v>212</v>
      </c>
      <c r="B10" t="s">
        <v>213</v>
      </c>
      <c r="C10" s="96">
        <v>507697</v>
      </c>
      <c r="D10" s="95">
        <v>2028.2</v>
      </c>
    </row>
    <row r="11" spans="1:6">
      <c r="A11" t="s">
        <v>214</v>
      </c>
      <c r="B11" t="s">
        <v>215</v>
      </c>
      <c r="C11" s="96">
        <v>273194</v>
      </c>
      <c r="D11" s="95">
        <v>790.45</v>
      </c>
    </row>
    <row r="12" spans="1:6">
      <c r="A12" t="s">
        <v>216</v>
      </c>
      <c r="B12" t="s">
        <v>217</v>
      </c>
      <c r="C12" s="96">
        <v>159165</v>
      </c>
      <c r="D12" s="95">
        <v>907.88</v>
      </c>
    </row>
    <row r="13" spans="1:6">
      <c r="A13" t="s">
        <v>218</v>
      </c>
      <c r="B13" t="s">
        <v>219</v>
      </c>
      <c r="C13" s="96">
        <v>81991</v>
      </c>
      <c r="D13" s="95">
        <v>298.42</v>
      </c>
    </row>
    <row r="14" spans="1:6">
      <c r="A14" t="s">
        <v>220</v>
      </c>
      <c r="B14" t="s">
        <v>221</v>
      </c>
      <c r="C14" s="96">
        <v>37841</v>
      </c>
      <c r="D14" s="95">
        <v>490.58</v>
      </c>
    </row>
    <row r="15" spans="1:6">
      <c r="A15" t="s">
        <v>222</v>
      </c>
      <c r="B15" t="s">
        <v>223</v>
      </c>
      <c r="C15" s="96">
        <v>43223</v>
      </c>
      <c r="D15" s="95">
        <v>275.85000000000002</v>
      </c>
    </row>
    <row r="16" spans="1:6">
      <c r="A16" t="s">
        <v>224</v>
      </c>
      <c r="B16" t="s">
        <v>225</v>
      </c>
      <c r="C16" s="96">
        <v>176850</v>
      </c>
      <c r="D16" s="95">
        <v>802.16</v>
      </c>
    </row>
    <row r="17" spans="1:4">
      <c r="A17" t="s">
        <v>226</v>
      </c>
      <c r="B17" t="s">
        <v>227</v>
      </c>
      <c r="C17" s="96">
        <v>409557</v>
      </c>
      <c r="D17" s="95">
        <v>1493.52</v>
      </c>
    </row>
    <row r="18" spans="1:4">
      <c r="A18" t="s">
        <v>228</v>
      </c>
      <c r="B18" t="s">
        <v>229</v>
      </c>
      <c r="C18" s="96">
        <v>73419</v>
      </c>
      <c r="D18" s="95">
        <v>838.51</v>
      </c>
    </row>
    <row r="19" spans="1:4">
      <c r="A19" t="s">
        <v>230</v>
      </c>
      <c r="B19" t="s">
        <v>231</v>
      </c>
      <c r="C19" s="96">
        <v>198379</v>
      </c>
      <c r="D19" s="95">
        <v>7105.3</v>
      </c>
    </row>
    <row r="20" spans="1:4">
      <c r="A20" t="s">
        <v>232</v>
      </c>
      <c r="B20" t="s">
        <v>233</v>
      </c>
      <c r="C20" s="96">
        <v>40403</v>
      </c>
      <c r="D20" s="95">
        <v>685.31</v>
      </c>
    </row>
    <row r="21" spans="1:4">
      <c r="A21" t="s">
        <v>234</v>
      </c>
      <c r="B21" t="s">
        <v>235</v>
      </c>
      <c r="C21" s="96">
        <v>499480</v>
      </c>
      <c r="D21" s="95">
        <v>282.49</v>
      </c>
    </row>
    <row r="22" spans="1:4">
      <c r="A22" t="s">
        <v>236</v>
      </c>
      <c r="B22" t="s">
        <v>237</v>
      </c>
      <c r="C22" s="96">
        <v>318714</v>
      </c>
      <c r="D22" s="95">
        <v>1671.42</v>
      </c>
    </row>
    <row r="23" spans="1:4">
      <c r="A23" t="s">
        <v>238</v>
      </c>
      <c r="B23" t="s">
        <v>239</v>
      </c>
      <c r="C23" s="96">
        <v>1034977</v>
      </c>
      <c r="D23" s="95">
        <v>5959.51</v>
      </c>
    </row>
    <row r="24" spans="1:4">
      <c r="A24" t="s">
        <v>240</v>
      </c>
      <c r="B24" t="s">
        <v>241</v>
      </c>
      <c r="C24" s="96">
        <v>194766</v>
      </c>
      <c r="D24" s="95">
        <v>36.950000000000003</v>
      </c>
    </row>
    <row r="25" spans="1:4">
      <c r="A25" t="s">
        <v>242</v>
      </c>
      <c r="B25" t="s">
        <v>243</v>
      </c>
      <c r="C25" s="96">
        <v>288132</v>
      </c>
      <c r="D25" s="95">
        <v>517.66999999999996</v>
      </c>
    </row>
    <row r="26" spans="1:4">
      <c r="A26" t="s">
        <v>244</v>
      </c>
      <c r="B26" t="s">
        <v>245</v>
      </c>
      <c r="C26" s="96">
        <v>16145</v>
      </c>
      <c r="D26" s="95">
        <v>172.48</v>
      </c>
    </row>
    <row r="27" spans="1:4">
      <c r="A27" t="s">
        <v>246</v>
      </c>
      <c r="B27" t="s">
        <v>247</v>
      </c>
      <c r="C27" s="96">
        <v>55234</v>
      </c>
      <c r="D27" s="95">
        <v>242.84</v>
      </c>
    </row>
    <row r="28" spans="1:4" ht="13.5" thickBot="1">
      <c r="A28" t="s">
        <v>248</v>
      </c>
      <c r="B28" t="s">
        <v>249</v>
      </c>
      <c r="C28" s="96">
        <v>685424</v>
      </c>
      <c r="D28" s="95">
        <v>1403.8</v>
      </c>
    </row>
    <row r="29" spans="1:4" ht="13.5" thickTop="1">
      <c r="A29" s="91" t="s">
        <v>196</v>
      </c>
      <c r="B29" s="91"/>
      <c r="C29" s="92">
        <f>SUM(C3:C28)</f>
        <v>8551744</v>
      </c>
      <c r="D29" s="92">
        <f>SUM(D3:D28)</f>
        <v>41290.69</v>
      </c>
    </row>
  </sheetData>
  <mergeCells count="1">
    <mergeCell ref="A1:D1"/>
  </mergeCells>
  <conditionalFormatting sqref="C29:D29">
    <cfRule type="cellIs" dxfId="4" priority="1" stopIfTrue="1" operator="equal">
      <formula>SUM(C3:C28)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5"/>
  <dimension ref="B2:J35"/>
  <sheetViews>
    <sheetView showZeros="0" workbookViewId="0">
      <pane ySplit="4" topLeftCell="A8" activePane="bottomLeft" state="frozen"/>
      <selection pane="bottomLeft" activeCell="B5" sqref="B5:B31"/>
    </sheetView>
  </sheetViews>
  <sheetFormatPr baseColWidth="10" defaultColWidth="11.7109375" defaultRowHeight="12.75"/>
  <cols>
    <col min="1" max="1" width="4.140625" style="41" customWidth="1"/>
    <col min="2" max="2" width="6" style="41" customWidth="1"/>
    <col min="3" max="3" width="24.140625" style="41" customWidth="1"/>
    <col min="4" max="4" width="14.28515625" style="41" customWidth="1"/>
    <col min="5" max="5" width="14.7109375" style="41" customWidth="1"/>
    <col min="6" max="6" width="2.28515625" style="41" customWidth="1"/>
    <col min="7" max="7" width="21.7109375" style="41" customWidth="1"/>
    <col min="8" max="8" width="16.140625" style="41" customWidth="1"/>
    <col min="9" max="9" width="13.42578125" style="41" bestFit="1" customWidth="1"/>
    <col min="10" max="10" width="16.85546875" style="41" customWidth="1"/>
    <col min="11" max="256" width="11.7109375" style="41"/>
    <col min="257" max="257" width="4.140625" style="41" customWidth="1"/>
    <col min="258" max="258" width="6" style="41" customWidth="1"/>
    <col min="259" max="259" width="24.140625" style="41" customWidth="1"/>
    <col min="260" max="260" width="14.28515625" style="41" customWidth="1"/>
    <col min="261" max="261" width="14.7109375" style="41" customWidth="1"/>
    <col min="262" max="262" width="11.7109375" style="41"/>
    <col min="263" max="263" width="21.7109375" style="41" customWidth="1"/>
    <col min="264" max="264" width="16.140625" style="41" customWidth="1"/>
    <col min="265" max="265" width="16.28515625" style="41" customWidth="1"/>
    <col min="266" max="266" width="16.85546875" style="41" customWidth="1"/>
    <col min="267" max="512" width="11.7109375" style="41"/>
    <col min="513" max="513" width="4.140625" style="41" customWidth="1"/>
    <col min="514" max="514" width="6" style="41" customWidth="1"/>
    <col min="515" max="515" width="24.140625" style="41" customWidth="1"/>
    <col min="516" max="516" width="14.28515625" style="41" customWidth="1"/>
    <col min="517" max="517" width="14.7109375" style="41" customWidth="1"/>
    <col min="518" max="518" width="11.7109375" style="41"/>
    <col min="519" max="519" width="21.7109375" style="41" customWidth="1"/>
    <col min="520" max="520" width="16.140625" style="41" customWidth="1"/>
    <col min="521" max="521" width="16.28515625" style="41" customWidth="1"/>
    <col min="522" max="522" width="16.85546875" style="41" customWidth="1"/>
    <col min="523" max="768" width="11.7109375" style="41"/>
    <col min="769" max="769" width="4.140625" style="41" customWidth="1"/>
    <col min="770" max="770" width="6" style="41" customWidth="1"/>
    <col min="771" max="771" width="24.140625" style="41" customWidth="1"/>
    <col min="772" max="772" width="14.28515625" style="41" customWidth="1"/>
    <col min="773" max="773" width="14.7109375" style="41" customWidth="1"/>
    <col min="774" max="774" width="11.7109375" style="41"/>
    <col min="775" max="775" width="21.7109375" style="41" customWidth="1"/>
    <col min="776" max="776" width="16.140625" style="41" customWidth="1"/>
    <col min="777" max="777" width="16.28515625" style="41" customWidth="1"/>
    <col min="778" max="778" width="16.85546875" style="41" customWidth="1"/>
    <col min="779" max="1024" width="11.7109375" style="41"/>
    <col min="1025" max="1025" width="4.140625" style="41" customWidth="1"/>
    <col min="1026" max="1026" width="6" style="41" customWidth="1"/>
    <col min="1027" max="1027" width="24.140625" style="41" customWidth="1"/>
    <col min="1028" max="1028" width="14.28515625" style="41" customWidth="1"/>
    <col min="1029" max="1029" width="14.7109375" style="41" customWidth="1"/>
    <col min="1030" max="1030" width="11.7109375" style="41"/>
    <col min="1031" max="1031" width="21.7109375" style="41" customWidth="1"/>
    <col min="1032" max="1032" width="16.140625" style="41" customWidth="1"/>
    <col min="1033" max="1033" width="16.28515625" style="41" customWidth="1"/>
    <col min="1034" max="1034" width="16.85546875" style="41" customWidth="1"/>
    <col min="1035" max="1280" width="11.7109375" style="41"/>
    <col min="1281" max="1281" width="4.140625" style="41" customWidth="1"/>
    <col min="1282" max="1282" width="6" style="41" customWidth="1"/>
    <col min="1283" max="1283" width="24.140625" style="41" customWidth="1"/>
    <col min="1284" max="1284" width="14.28515625" style="41" customWidth="1"/>
    <col min="1285" max="1285" width="14.7109375" style="41" customWidth="1"/>
    <col min="1286" max="1286" width="11.7109375" style="41"/>
    <col min="1287" max="1287" width="21.7109375" style="41" customWidth="1"/>
    <col min="1288" max="1288" width="16.140625" style="41" customWidth="1"/>
    <col min="1289" max="1289" width="16.28515625" style="41" customWidth="1"/>
    <col min="1290" max="1290" width="16.85546875" style="41" customWidth="1"/>
    <col min="1291" max="1536" width="11.7109375" style="41"/>
    <col min="1537" max="1537" width="4.140625" style="41" customWidth="1"/>
    <col min="1538" max="1538" width="6" style="41" customWidth="1"/>
    <col min="1539" max="1539" width="24.140625" style="41" customWidth="1"/>
    <col min="1540" max="1540" width="14.28515625" style="41" customWidth="1"/>
    <col min="1541" max="1541" width="14.7109375" style="41" customWidth="1"/>
    <col min="1542" max="1542" width="11.7109375" style="41"/>
    <col min="1543" max="1543" width="21.7109375" style="41" customWidth="1"/>
    <col min="1544" max="1544" width="16.140625" style="41" customWidth="1"/>
    <col min="1545" max="1545" width="16.28515625" style="41" customWidth="1"/>
    <col min="1546" max="1546" width="16.85546875" style="41" customWidth="1"/>
    <col min="1547" max="1792" width="11.7109375" style="41"/>
    <col min="1793" max="1793" width="4.140625" style="41" customWidth="1"/>
    <col min="1794" max="1794" width="6" style="41" customWidth="1"/>
    <col min="1795" max="1795" width="24.140625" style="41" customWidth="1"/>
    <col min="1796" max="1796" width="14.28515625" style="41" customWidth="1"/>
    <col min="1797" max="1797" width="14.7109375" style="41" customWidth="1"/>
    <col min="1798" max="1798" width="11.7109375" style="41"/>
    <col min="1799" max="1799" width="21.7109375" style="41" customWidth="1"/>
    <col min="1800" max="1800" width="16.140625" style="41" customWidth="1"/>
    <col min="1801" max="1801" width="16.28515625" style="41" customWidth="1"/>
    <col min="1802" max="1802" width="16.85546875" style="41" customWidth="1"/>
    <col min="1803" max="2048" width="11.7109375" style="41"/>
    <col min="2049" max="2049" width="4.140625" style="41" customWidth="1"/>
    <col min="2050" max="2050" width="6" style="41" customWidth="1"/>
    <col min="2051" max="2051" width="24.140625" style="41" customWidth="1"/>
    <col min="2052" max="2052" width="14.28515625" style="41" customWidth="1"/>
    <col min="2053" max="2053" width="14.7109375" style="41" customWidth="1"/>
    <col min="2054" max="2054" width="11.7109375" style="41"/>
    <col min="2055" max="2055" width="21.7109375" style="41" customWidth="1"/>
    <col min="2056" max="2056" width="16.140625" style="41" customWidth="1"/>
    <col min="2057" max="2057" width="16.28515625" style="41" customWidth="1"/>
    <col min="2058" max="2058" width="16.85546875" style="41" customWidth="1"/>
    <col min="2059" max="2304" width="11.7109375" style="41"/>
    <col min="2305" max="2305" width="4.140625" style="41" customWidth="1"/>
    <col min="2306" max="2306" width="6" style="41" customWidth="1"/>
    <col min="2307" max="2307" width="24.140625" style="41" customWidth="1"/>
    <col min="2308" max="2308" width="14.28515625" style="41" customWidth="1"/>
    <col min="2309" max="2309" width="14.7109375" style="41" customWidth="1"/>
    <col min="2310" max="2310" width="11.7109375" style="41"/>
    <col min="2311" max="2311" width="21.7109375" style="41" customWidth="1"/>
    <col min="2312" max="2312" width="16.140625" style="41" customWidth="1"/>
    <col min="2313" max="2313" width="16.28515625" style="41" customWidth="1"/>
    <col min="2314" max="2314" width="16.85546875" style="41" customWidth="1"/>
    <col min="2315" max="2560" width="11.7109375" style="41"/>
    <col min="2561" max="2561" width="4.140625" style="41" customWidth="1"/>
    <col min="2562" max="2562" width="6" style="41" customWidth="1"/>
    <col min="2563" max="2563" width="24.140625" style="41" customWidth="1"/>
    <col min="2564" max="2564" width="14.28515625" style="41" customWidth="1"/>
    <col min="2565" max="2565" width="14.7109375" style="41" customWidth="1"/>
    <col min="2566" max="2566" width="11.7109375" style="41"/>
    <col min="2567" max="2567" width="21.7109375" style="41" customWidth="1"/>
    <col min="2568" max="2568" width="16.140625" style="41" customWidth="1"/>
    <col min="2569" max="2569" width="16.28515625" style="41" customWidth="1"/>
    <col min="2570" max="2570" width="16.85546875" style="41" customWidth="1"/>
    <col min="2571" max="2816" width="11.7109375" style="41"/>
    <col min="2817" max="2817" width="4.140625" style="41" customWidth="1"/>
    <col min="2818" max="2818" width="6" style="41" customWidth="1"/>
    <col min="2819" max="2819" width="24.140625" style="41" customWidth="1"/>
    <col min="2820" max="2820" width="14.28515625" style="41" customWidth="1"/>
    <col min="2821" max="2821" width="14.7109375" style="41" customWidth="1"/>
    <col min="2822" max="2822" width="11.7109375" style="41"/>
    <col min="2823" max="2823" width="21.7109375" style="41" customWidth="1"/>
    <col min="2824" max="2824" width="16.140625" style="41" customWidth="1"/>
    <col min="2825" max="2825" width="16.28515625" style="41" customWidth="1"/>
    <col min="2826" max="2826" width="16.85546875" style="41" customWidth="1"/>
    <col min="2827" max="3072" width="11.7109375" style="41"/>
    <col min="3073" max="3073" width="4.140625" style="41" customWidth="1"/>
    <col min="3074" max="3074" width="6" style="41" customWidth="1"/>
    <col min="3075" max="3075" width="24.140625" style="41" customWidth="1"/>
    <col min="3076" max="3076" width="14.28515625" style="41" customWidth="1"/>
    <col min="3077" max="3077" width="14.7109375" style="41" customWidth="1"/>
    <col min="3078" max="3078" width="11.7109375" style="41"/>
    <col min="3079" max="3079" width="21.7109375" style="41" customWidth="1"/>
    <col min="3080" max="3080" width="16.140625" style="41" customWidth="1"/>
    <col min="3081" max="3081" width="16.28515625" style="41" customWidth="1"/>
    <col min="3082" max="3082" width="16.85546875" style="41" customWidth="1"/>
    <col min="3083" max="3328" width="11.7109375" style="41"/>
    <col min="3329" max="3329" width="4.140625" style="41" customWidth="1"/>
    <col min="3330" max="3330" width="6" style="41" customWidth="1"/>
    <col min="3331" max="3331" width="24.140625" style="41" customWidth="1"/>
    <col min="3332" max="3332" width="14.28515625" style="41" customWidth="1"/>
    <col min="3333" max="3333" width="14.7109375" style="41" customWidth="1"/>
    <col min="3334" max="3334" width="11.7109375" style="41"/>
    <col min="3335" max="3335" width="21.7109375" style="41" customWidth="1"/>
    <col min="3336" max="3336" width="16.140625" style="41" customWidth="1"/>
    <col min="3337" max="3337" width="16.28515625" style="41" customWidth="1"/>
    <col min="3338" max="3338" width="16.85546875" style="41" customWidth="1"/>
    <col min="3339" max="3584" width="11.7109375" style="41"/>
    <col min="3585" max="3585" width="4.140625" style="41" customWidth="1"/>
    <col min="3586" max="3586" width="6" style="41" customWidth="1"/>
    <col min="3587" max="3587" width="24.140625" style="41" customWidth="1"/>
    <col min="3588" max="3588" width="14.28515625" style="41" customWidth="1"/>
    <col min="3589" max="3589" width="14.7109375" style="41" customWidth="1"/>
    <col min="3590" max="3590" width="11.7109375" style="41"/>
    <col min="3591" max="3591" width="21.7109375" style="41" customWidth="1"/>
    <col min="3592" max="3592" width="16.140625" style="41" customWidth="1"/>
    <col min="3593" max="3593" width="16.28515625" style="41" customWidth="1"/>
    <col min="3594" max="3594" width="16.85546875" style="41" customWidth="1"/>
    <col min="3595" max="3840" width="11.7109375" style="41"/>
    <col min="3841" max="3841" width="4.140625" style="41" customWidth="1"/>
    <col min="3842" max="3842" width="6" style="41" customWidth="1"/>
    <col min="3843" max="3843" width="24.140625" style="41" customWidth="1"/>
    <col min="3844" max="3844" width="14.28515625" style="41" customWidth="1"/>
    <col min="3845" max="3845" width="14.7109375" style="41" customWidth="1"/>
    <col min="3846" max="3846" width="11.7109375" style="41"/>
    <col min="3847" max="3847" width="21.7109375" style="41" customWidth="1"/>
    <col min="3848" max="3848" width="16.140625" style="41" customWidth="1"/>
    <col min="3849" max="3849" width="16.28515625" style="41" customWidth="1"/>
    <col min="3850" max="3850" width="16.85546875" style="41" customWidth="1"/>
    <col min="3851" max="4096" width="11.7109375" style="41"/>
    <col min="4097" max="4097" width="4.140625" style="41" customWidth="1"/>
    <col min="4098" max="4098" width="6" style="41" customWidth="1"/>
    <col min="4099" max="4099" width="24.140625" style="41" customWidth="1"/>
    <col min="4100" max="4100" width="14.28515625" style="41" customWidth="1"/>
    <col min="4101" max="4101" width="14.7109375" style="41" customWidth="1"/>
    <col min="4102" max="4102" width="11.7109375" style="41"/>
    <col min="4103" max="4103" width="21.7109375" style="41" customWidth="1"/>
    <col min="4104" max="4104" width="16.140625" style="41" customWidth="1"/>
    <col min="4105" max="4105" width="16.28515625" style="41" customWidth="1"/>
    <col min="4106" max="4106" width="16.85546875" style="41" customWidth="1"/>
    <col min="4107" max="4352" width="11.7109375" style="41"/>
    <col min="4353" max="4353" width="4.140625" style="41" customWidth="1"/>
    <col min="4354" max="4354" width="6" style="41" customWidth="1"/>
    <col min="4355" max="4355" width="24.140625" style="41" customWidth="1"/>
    <col min="4356" max="4356" width="14.28515625" style="41" customWidth="1"/>
    <col min="4357" max="4357" width="14.7109375" style="41" customWidth="1"/>
    <col min="4358" max="4358" width="11.7109375" style="41"/>
    <col min="4359" max="4359" width="21.7109375" style="41" customWidth="1"/>
    <col min="4360" max="4360" width="16.140625" style="41" customWidth="1"/>
    <col min="4361" max="4361" width="16.28515625" style="41" customWidth="1"/>
    <col min="4362" max="4362" width="16.85546875" style="41" customWidth="1"/>
    <col min="4363" max="4608" width="11.7109375" style="41"/>
    <col min="4609" max="4609" width="4.140625" style="41" customWidth="1"/>
    <col min="4610" max="4610" width="6" style="41" customWidth="1"/>
    <col min="4611" max="4611" width="24.140625" style="41" customWidth="1"/>
    <col min="4612" max="4612" width="14.28515625" style="41" customWidth="1"/>
    <col min="4613" max="4613" width="14.7109375" style="41" customWidth="1"/>
    <col min="4614" max="4614" width="11.7109375" style="41"/>
    <col min="4615" max="4615" width="21.7109375" style="41" customWidth="1"/>
    <col min="4616" max="4616" width="16.140625" style="41" customWidth="1"/>
    <col min="4617" max="4617" width="16.28515625" style="41" customWidth="1"/>
    <col min="4618" max="4618" width="16.85546875" style="41" customWidth="1"/>
    <col min="4619" max="4864" width="11.7109375" style="41"/>
    <col min="4865" max="4865" width="4.140625" style="41" customWidth="1"/>
    <col min="4866" max="4866" width="6" style="41" customWidth="1"/>
    <col min="4867" max="4867" width="24.140625" style="41" customWidth="1"/>
    <col min="4868" max="4868" width="14.28515625" style="41" customWidth="1"/>
    <col min="4869" max="4869" width="14.7109375" style="41" customWidth="1"/>
    <col min="4870" max="4870" width="11.7109375" style="41"/>
    <col min="4871" max="4871" width="21.7109375" style="41" customWidth="1"/>
    <col min="4872" max="4872" width="16.140625" style="41" customWidth="1"/>
    <col min="4873" max="4873" width="16.28515625" style="41" customWidth="1"/>
    <col min="4874" max="4874" width="16.85546875" style="41" customWidth="1"/>
    <col min="4875" max="5120" width="11.7109375" style="41"/>
    <col min="5121" max="5121" width="4.140625" style="41" customWidth="1"/>
    <col min="5122" max="5122" width="6" style="41" customWidth="1"/>
    <col min="5123" max="5123" width="24.140625" style="41" customWidth="1"/>
    <col min="5124" max="5124" width="14.28515625" style="41" customWidth="1"/>
    <col min="5125" max="5125" width="14.7109375" style="41" customWidth="1"/>
    <col min="5126" max="5126" width="11.7109375" style="41"/>
    <col min="5127" max="5127" width="21.7109375" style="41" customWidth="1"/>
    <col min="5128" max="5128" width="16.140625" style="41" customWidth="1"/>
    <col min="5129" max="5129" width="16.28515625" style="41" customWidth="1"/>
    <col min="5130" max="5130" width="16.85546875" style="41" customWidth="1"/>
    <col min="5131" max="5376" width="11.7109375" style="41"/>
    <col min="5377" max="5377" width="4.140625" style="41" customWidth="1"/>
    <col min="5378" max="5378" width="6" style="41" customWidth="1"/>
    <col min="5379" max="5379" width="24.140625" style="41" customWidth="1"/>
    <col min="5380" max="5380" width="14.28515625" style="41" customWidth="1"/>
    <col min="5381" max="5381" width="14.7109375" style="41" customWidth="1"/>
    <col min="5382" max="5382" width="11.7109375" style="41"/>
    <col min="5383" max="5383" width="21.7109375" style="41" customWidth="1"/>
    <col min="5384" max="5384" width="16.140625" style="41" customWidth="1"/>
    <col min="5385" max="5385" width="16.28515625" style="41" customWidth="1"/>
    <col min="5386" max="5386" width="16.85546875" style="41" customWidth="1"/>
    <col min="5387" max="5632" width="11.7109375" style="41"/>
    <col min="5633" max="5633" width="4.140625" style="41" customWidth="1"/>
    <col min="5634" max="5634" width="6" style="41" customWidth="1"/>
    <col min="5635" max="5635" width="24.140625" style="41" customWidth="1"/>
    <col min="5636" max="5636" width="14.28515625" style="41" customWidth="1"/>
    <col min="5637" max="5637" width="14.7109375" style="41" customWidth="1"/>
    <col min="5638" max="5638" width="11.7109375" style="41"/>
    <col min="5639" max="5639" width="21.7109375" style="41" customWidth="1"/>
    <col min="5640" max="5640" width="16.140625" style="41" customWidth="1"/>
    <col min="5641" max="5641" width="16.28515625" style="41" customWidth="1"/>
    <col min="5642" max="5642" width="16.85546875" style="41" customWidth="1"/>
    <col min="5643" max="5888" width="11.7109375" style="41"/>
    <col min="5889" max="5889" width="4.140625" style="41" customWidth="1"/>
    <col min="5890" max="5890" width="6" style="41" customWidth="1"/>
    <col min="5891" max="5891" width="24.140625" style="41" customWidth="1"/>
    <col min="5892" max="5892" width="14.28515625" style="41" customWidth="1"/>
    <col min="5893" max="5893" width="14.7109375" style="41" customWidth="1"/>
    <col min="5894" max="5894" width="11.7109375" style="41"/>
    <col min="5895" max="5895" width="21.7109375" style="41" customWidth="1"/>
    <col min="5896" max="5896" width="16.140625" style="41" customWidth="1"/>
    <col min="5897" max="5897" width="16.28515625" style="41" customWidth="1"/>
    <col min="5898" max="5898" width="16.85546875" style="41" customWidth="1"/>
    <col min="5899" max="6144" width="11.7109375" style="41"/>
    <col min="6145" max="6145" width="4.140625" style="41" customWidth="1"/>
    <col min="6146" max="6146" width="6" style="41" customWidth="1"/>
    <col min="6147" max="6147" width="24.140625" style="41" customWidth="1"/>
    <col min="6148" max="6148" width="14.28515625" style="41" customWidth="1"/>
    <col min="6149" max="6149" width="14.7109375" style="41" customWidth="1"/>
    <col min="6150" max="6150" width="11.7109375" style="41"/>
    <col min="6151" max="6151" width="21.7109375" style="41" customWidth="1"/>
    <col min="6152" max="6152" width="16.140625" style="41" customWidth="1"/>
    <col min="6153" max="6153" width="16.28515625" style="41" customWidth="1"/>
    <col min="6154" max="6154" width="16.85546875" style="41" customWidth="1"/>
    <col min="6155" max="6400" width="11.7109375" style="41"/>
    <col min="6401" max="6401" width="4.140625" style="41" customWidth="1"/>
    <col min="6402" max="6402" width="6" style="41" customWidth="1"/>
    <col min="6403" max="6403" width="24.140625" style="41" customWidth="1"/>
    <col min="6404" max="6404" width="14.28515625" style="41" customWidth="1"/>
    <col min="6405" max="6405" width="14.7109375" style="41" customWidth="1"/>
    <col min="6406" max="6406" width="11.7109375" style="41"/>
    <col min="6407" max="6407" width="21.7109375" style="41" customWidth="1"/>
    <col min="6408" max="6408" width="16.140625" style="41" customWidth="1"/>
    <col min="6409" max="6409" width="16.28515625" style="41" customWidth="1"/>
    <col min="6410" max="6410" width="16.85546875" style="41" customWidth="1"/>
    <col min="6411" max="6656" width="11.7109375" style="41"/>
    <col min="6657" max="6657" width="4.140625" style="41" customWidth="1"/>
    <col min="6658" max="6658" width="6" style="41" customWidth="1"/>
    <col min="6659" max="6659" width="24.140625" style="41" customWidth="1"/>
    <col min="6660" max="6660" width="14.28515625" style="41" customWidth="1"/>
    <col min="6661" max="6661" width="14.7109375" style="41" customWidth="1"/>
    <col min="6662" max="6662" width="11.7109375" style="41"/>
    <col min="6663" max="6663" width="21.7109375" style="41" customWidth="1"/>
    <col min="6664" max="6664" width="16.140625" style="41" customWidth="1"/>
    <col min="6665" max="6665" width="16.28515625" style="41" customWidth="1"/>
    <col min="6666" max="6666" width="16.85546875" style="41" customWidth="1"/>
    <col min="6667" max="6912" width="11.7109375" style="41"/>
    <col min="6913" max="6913" width="4.140625" style="41" customWidth="1"/>
    <col min="6914" max="6914" width="6" style="41" customWidth="1"/>
    <col min="6915" max="6915" width="24.140625" style="41" customWidth="1"/>
    <col min="6916" max="6916" width="14.28515625" style="41" customWidth="1"/>
    <col min="6917" max="6917" width="14.7109375" style="41" customWidth="1"/>
    <col min="6918" max="6918" width="11.7109375" style="41"/>
    <col min="6919" max="6919" width="21.7109375" style="41" customWidth="1"/>
    <col min="6920" max="6920" width="16.140625" style="41" customWidth="1"/>
    <col min="6921" max="6921" width="16.28515625" style="41" customWidth="1"/>
    <col min="6922" max="6922" width="16.85546875" style="41" customWidth="1"/>
    <col min="6923" max="7168" width="11.7109375" style="41"/>
    <col min="7169" max="7169" width="4.140625" style="41" customWidth="1"/>
    <col min="7170" max="7170" width="6" style="41" customWidth="1"/>
    <col min="7171" max="7171" width="24.140625" style="41" customWidth="1"/>
    <col min="7172" max="7172" width="14.28515625" style="41" customWidth="1"/>
    <col min="7173" max="7173" width="14.7109375" style="41" customWidth="1"/>
    <col min="7174" max="7174" width="11.7109375" style="41"/>
    <col min="7175" max="7175" width="21.7109375" style="41" customWidth="1"/>
    <col min="7176" max="7176" width="16.140625" style="41" customWidth="1"/>
    <col min="7177" max="7177" width="16.28515625" style="41" customWidth="1"/>
    <col min="7178" max="7178" width="16.85546875" style="41" customWidth="1"/>
    <col min="7179" max="7424" width="11.7109375" style="41"/>
    <col min="7425" max="7425" width="4.140625" style="41" customWidth="1"/>
    <col min="7426" max="7426" width="6" style="41" customWidth="1"/>
    <col min="7427" max="7427" width="24.140625" style="41" customWidth="1"/>
    <col min="7428" max="7428" width="14.28515625" style="41" customWidth="1"/>
    <col min="7429" max="7429" width="14.7109375" style="41" customWidth="1"/>
    <col min="7430" max="7430" width="11.7109375" style="41"/>
    <col min="7431" max="7431" width="21.7109375" style="41" customWidth="1"/>
    <col min="7432" max="7432" width="16.140625" style="41" customWidth="1"/>
    <col min="7433" max="7433" width="16.28515625" style="41" customWidth="1"/>
    <col min="7434" max="7434" width="16.85546875" style="41" customWidth="1"/>
    <col min="7435" max="7680" width="11.7109375" style="41"/>
    <col min="7681" max="7681" width="4.140625" style="41" customWidth="1"/>
    <col min="7682" max="7682" width="6" style="41" customWidth="1"/>
    <col min="7683" max="7683" width="24.140625" style="41" customWidth="1"/>
    <col min="7684" max="7684" width="14.28515625" style="41" customWidth="1"/>
    <col min="7685" max="7685" width="14.7109375" style="41" customWidth="1"/>
    <col min="7686" max="7686" width="11.7109375" style="41"/>
    <col min="7687" max="7687" width="21.7109375" style="41" customWidth="1"/>
    <col min="7688" max="7688" width="16.140625" style="41" customWidth="1"/>
    <col min="7689" max="7689" width="16.28515625" style="41" customWidth="1"/>
    <col min="7690" max="7690" width="16.85546875" style="41" customWidth="1"/>
    <col min="7691" max="7936" width="11.7109375" style="41"/>
    <col min="7937" max="7937" width="4.140625" style="41" customWidth="1"/>
    <col min="7938" max="7938" width="6" style="41" customWidth="1"/>
    <col min="7939" max="7939" width="24.140625" style="41" customWidth="1"/>
    <col min="7940" max="7940" width="14.28515625" style="41" customWidth="1"/>
    <col min="7941" max="7941" width="14.7109375" style="41" customWidth="1"/>
    <col min="7942" max="7942" width="11.7109375" style="41"/>
    <col min="7943" max="7943" width="21.7109375" style="41" customWidth="1"/>
    <col min="7944" max="7944" width="16.140625" style="41" customWidth="1"/>
    <col min="7945" max="7945" width="16.28515625" style="41" customWidth="1"/>
    <col min="7946" max="7946" width="16.85546875" style="41" customWidth="1"/>
    <col min="7947" max="8192" width="11.7109375" style="41"/>
    <col min="8193" max="8193" width="4.140625" style="41" customWidth="1"/>
    <col min="8194" max="8194" width="6" style="41" customWidth="1"/>
    <col min="8195" max="8195" width="24.140625" style="41" customWidth="1"/>
    <col min="8196" max="8196" width="14.28515625" style="41" customWidth="1"/>
    <col min="8197" max="8197" width="14.7109375" style="41" customWidth="1"/>
    <col min="8198" max="8198" width="11.7109375" style="41"/>
    <col min="8199" max="8199" width="21.7109375" style="41" customWidth="1"/>
    <col min="8200" max="8200" width="16.140625" style="41" customWidth="1"/>
    <col min="8201" max="8201" width="16.28515625" style="41" customWidth="1"/>
    <col min="8202" max="8202" width="16.85546875" style="41" customWidth="1"/>
    <col min="8203" max="8448" width="11.7109375" style="41"/>
    <col min="8449" max="8449" width="4.140625" style="41" customWidth="1"/>
    <col min="8450" max="8450" width="6" style="41" customWidth="1"/>
    <col min="8451" max="8451" width="24.140625" style="41" customWidth="1"/>
    <col min="8452" max="8452" width="14.28515625" style="41" customWidth="1"/>
    <col min="8453" max="8453" width="14.7109375" style="41" customWidth="1"/>
    <col min="8454" max="8454" width="11.7109375" style="41"/>
    <col min="8455" max="8455" width="21.7109375" style="41" customWidth="1"/>
    <col min="8456" max="8456" width="16.140625" style="41" customWidth="1"/>
    <col min="8457" max="8457" width="16.28515625" style="41" customWidth="1"/>
    <col min="8458" max="8458" width="16.85546875" style="41" customWidth="1"/>
    <col min="8459" max="8704" width="11.7109375" style="41"/>
    <col min="8705" max="8705" width="4.140625" style="41" customWidth="1"/>
    <col min="8706" max="8706" width="6" style="41" customWidth="1"/>
    <col min="8707" max="8707" width="24.140625" style="41" customWidth="1"/>
    <col min="8708" max="8708" width="14.28515625" style="41" customWidth="1"/>
    <col min="8709" max="8709" width="14.7109375" style="41" customWidth="1"/>
    <col min="8710" max="8710" width="11.7109375" style="41"/>
    <col min="8711" max="8711" width="21.7109375" style="41" customWidth="1"/>
    <col min="8712" max="8712" width="16.140625" style="41" customWidth="1"/>
    <col min="8713" max="8713" width="16.28515625" style="41" customWidth="1"/>
    <col min="8714" max="8714" width="16.85546875" style="41" customWidth="1"/>
    <col min="8715" max="8960" width="11.7109375" style="41"/>
    <col min="8961" max="8961" width="4.140625" style="41" customWidth="1"/>
    <col min="8962" max="8962" width="6" style="41" customWidth="1"/>
    <col min="8963" max="8963" width="24.140625" style="41" customWidth="1"/>
    <col min="8964" max="8964" width="14.28515625" style="41" customWidth="1"/>
    <col min="8965" max="8965" width="14.7109375" style="41" customWidth="1"/>
    <col min="8966" max="8966" width="11.7109375" style="41"/>
    <col min="8967" max="8967" width="21.7109375" style="41" customWidth="1"/>
    <col min="8968" max="8968" width="16.140625" style="41" customWidth="1"/>
    <col min="8969" max="8969" width="16.28515625" style="41" customWidth="1"/>
    <col min="8970" max="8970" width="16.85546875" style="41" customWidth="1"/>
    <col min="8971" max="9216" width="11.7109375" style="41"/>
    <col min="9217" max="9217" width="4.140625" style="41" customWidth="1"/>
    <col min="9218" max="9218" width="6" style="41" customWidth="1"/>
    <col min="9219" max="9219" width="24.140625" style="41" customWidth="1"/>
    <col min="9220" max="9220" width="14.28515625" style="41" customWidth="1"/>
    <col min="9221" max="9221" width="14.7109375" style="41" customWidth="1"/>
    <col min="9222" max="9222" width="11.7109375" style="41"/>
    <col min="9223" max="9223" width="21.7109375" style="41" customWidth="1"/>
    <col min="9224" max="9224" width="16.140625" style="41" customWidth="1"/>
    <col min="9225" max="9225" width="16.28515625" style="41" customWidth="1"/>
    <col min="9226" max="9226" width="16.85546875" style="41" customWidth="1"/>
    <col min="9227" max="9472" width="11.7109375" style="41"/>
    <col min="9473" max="9473" width="4.140625" style="41" customWidth="1"/>
    <col min="9474" max="9474" width="6" style="41" customWidth="1"/>
    <col min="9475" max="9475" width="24.140625" style="41" customWidth="1"/>
    <col min="9476" max="9476" width="14.28515625" style="41" customWidth="1"/>
    <col min="9477" max="9477" width="14.7109375" style="41" customWidth="1"/>
    <col min="9478" max="9478" width="11.7109375" style="41"/>
    <col min="9479" max="9479" width="21.7109375" style="41" customWidth="1"/>
    <col min="9480" max="9480" width="16.140625" style="41" customWidth="1"/>
    <col min="9481" max="9481" width="16.28515625" style="41" customWidth="1"/>
    <col min="9482" max="9482" width="16.85546875" style="41" customWidth="1"/>
    <col min="9483" max="9728" width="11.7109375" style="41"/>
    <col min="9729" max="9729" width="4.140625" style="41" customWidth="1"/>
    <col min="9730" max="9730" width="6" style="41" customWidth="1"/>
    <col min="9731" max="9731" width="24.140625" style="41" customWidth="1"/>
    <col min="9732" max="9732" width="14.28515625" style="41" customWidth="1"/>
    <col min="9733" max="9733" width="14.7109375" style="41" customWidth="1"/>
    <col min="9734" max="9734" width="11.7109375" style="41"/>
    <col min="9735" max="9735" width="21.7109375" style="41" customWidth="1"/>
    <col min="9736" max="9736" width="16.140625" style="41" customWidth="1"/>
    <col min="9737" max="9737" width="16.28515625" style="41" customWidth="1"/>
    <col min="9738" max="9738" width="16.85546875" style="41" customWidth="1"/>
    <col min="9739" max="9984" width="11.7109375" style="41"/>
    <col min="9985" max="9985" width="4.140625" style="41" customWidth="1"/>
    <col min="9986" max="9986" width="6" style="41" customWidth="1"/>
    <col min="9987" max="9987" width="24.140625" style="41" customWidth="1"/>
    <col min="9988" max="9988" width="14.28515625" style="41" customWidth="1"/>
    <col min="9989" max="9989" width="14.7109375" style="41" customWidth="1"/>
    <col min="9990" max="9990" width="11.7109375" style="41"/>
    <col min="9991" max="9991" width="21.7109375" style="41" customWidth="1"/>
    <col min="9992" max="9992" width="16.140625" style="41" customWidth="1"/>
    <col min="9993" max="9993" width="16.28515625" style="41" customWidth="1"/>
    <col min="9994" max="9994" width="16.85546875" style="41" customWidth="1"/>
    <col min="9995" max="10240" width="11.7109375" style="41"/>
    <col min="10241" max="10241" width="4.140625" style="41" customWidth="1"/>
    <col min="10242" max="10242" width="6" style="41" customWidth="1"/>
    <col min="10243" max="10243" width="24.140625" style="41" customWidth="1"/>
    <col min="10244" max="10244" width="14.28515625" style="41" customWidth="1"/>
    <col min="10245" max="10245" width="14.7109375" style="41" customWidth="1"/>
    <col min="10246" max="10246" width="11.7109375" style="41"/>
    <col min="10247" max="10247" width="21.7109375" style="41" customWidth="1"/>
    <col min="10248" max="10248" width="16.140625" style="41" customWidth="1"/>
    <col min="10249" max="10249" width="16.28515625" style="41" customWidth="1"/>
    <col min="10250" max="10250" width="16.85546875" style="41" customWidth="1"/>
    <col min="10251" max="10496" width="11.7109375" style="41"/>
    <col min="10497" max="10497" width="4.140625" style="41" customWidth="1"/>
    <col min="10498" max="10498" width="6" style="41" customWidth="1"/>
    <col min="10499" max="10499" width="24.140625" style="41" customWidth="1"/>
    <col min="10500" max="10500" width="14.28515625" style="41" customWidth="1"/>
    <col min="10501" max="10501" width="14.7109375" style="41" customWidth="1"/>
    <col min="10502" max="10502" width="11.7109375" style="41"/>
    <col min="10503" max="10503" width="21.7109375" style="41" customWidth="1"/>
    <col min="10504" max="10504" width="16.140625" style="41" customWidth="1"/>
    <col min="10505" max="10505" width="16.28515625" style="41" customWidth="1"/>
    <col min="10506" max="10506" width="16.85546875" style="41" customWidth="1"/>
    <col min="10507" max="10752" width="11.7109375" style="41"/>
    <col min="10753" max="10753" width="4.140625" style="41" customWidth="1"/>
    <col min="10754" max="10754" width="6" style="41" customWidth="1"/>
    <col min="10755" max="10755" width="24.140625" style="41" customWidth="1"/>
    <col min="10756" max="10756" width="14.28515625" style="41" customWidth="1"/>
    <col min="10757" max="10757" width="14.7109375" style="41" customWidth="1"/>
    <col min="10758" max="10758" width="11.7109375" style="41"/>
    <col min="10759" max="10759" width="21.7109375" style="41" customWidth="1"/>
    <col min="10760" max="10760" width="16.140625" style="41" customWidth="1"/>
    <col min="10761" max="10761" width="16.28515625" style="41" customWidth="1"/>
    <col min="10762" max="10762" width="16.85546875" style="41" customWidth="1"/>
    <col min="10763" max="11008" width="11.7109375" style="41"/>
    <col min="11009" max="11009" width="4.140625" style="41" customWidth="1"/>
    <col min="11010" max="11010" width="6" style="41" customWidth="1"/>
    <col min="11011" max="11011" width="24.140625" style="41" customWidth="1"/>
    <col min="11012" max="11012" width="14.28515625" style="41" customWidth="1"/>
    <col min="11013" max="11013" width="14.7109375" style="41" customWidth="1"/>
    <col min="11014" max="11014" width="11.7109375" style="41"/>
    <col min="11015" max="11015" width="21.7109375" style="41" customWidth="1"/>
    <col min="11016" max="11016" width="16.140625" style="41" customWidth="1"/>
    <col min="11017" max="11017" width="16.28515625" style="41" customWidth="1"/>
    <col min="11018" max="11018" width="16.85546875" style="41" customWidth="1"/>
    <col min="11019" max="11264" width="11.7109375" style="41"/>
    <col min="11265" max="11265" width="4.140625" style="41" customWidth="1"/>
    <col min="11266" max="11266" width="6" style="41" customWidth="1"/>
    <col min="11267" max="11267" width="24.140625" style="41" customWidth="1"/>
    <col min="11268" max="11268" width="14.28515625" style="41" customWidth="1"/>
    <col min="11269" max="11269" width="14.7109375" style="41" customWidth="1"/>
    <col min="11270" max="11270" width="11.7109375" style="41"/>
    <col min="11271" max="11271" width="21.7109375" style="41" customWidth="1"/>
    <col min="11272" max="11272" width="16.140625" style="41" customWidth="1"/>
    <col min="11273" max="11273" width="16.28515625" style="41" customWidth="1"/>
    <col min="11274" max="11274" width="16.85546875" style="41" customWidth="1"/>
    <col min="11275" max="11520" width="11.7109375" style="41"/>
    <col min="11521" max="11521" width="4.140625" style="41" customWidth="1"/>
    <col min="11522" max="11522" width="6" style="41" customWidth="1"/>
    <col min="11523" max="11523" width="24.140625" style="41" customWidth="1"/>
    <col min="11524" max="11524" width="14.28515625" style="41" customWidth="1"/>
    <col min="11525" max="11525" width="14.7109375" style="41" customWidth="1"/>
    <col min="11526" max="11526" width="11.7109375" style="41"/>
    <col min="11527" max="11527" width="21.7109375" style="41" customWidth="1"/>
    <col min="11528" max="11528" width="16.140625" style="41" customWidth="1"/>
    <col min="11529" max="11529" width="16.28515625" style="41" customWidth="1"/>
    <col min="11530" max="11530" width="16.85546875" style="41" customWidth="1"/>
    <col min="11531" max="11776" width="11.7109375" style="41"/>
    <col min="11777" max="11777" width="4.140625" style="41" customWidth="1"/>
    <col min="11778" max="11778" width="6" style="41" customWidth="1"/>
    <col min="11779" max="11779" width="24.140625" style="41" customWidth="1"/>
    <col min="11780" max="11780" width="14.28515625" style="41" customWidth="1"/>
    <col min="11781" max="11781" width="14.7109375" style="41" customWidth="1"/>
    <col min="11782" max="11782" width="11.7109375" style="41"/>
    <col min="11783" max="11783" width="21.7109375" style="41" customWidth="1"/>
    <col min="11784" max="11784" width="16.140625" style="41" customWidth="1"/>
    <col min="11785" max="11785" width="16.28515625" style="41" customWidth="1"/>
    <col min="11786" max="11786" width="16.85546875" style="41" customWidth="1"/>
    <col min="11787" max="12032" width="11.7109375" style="41"/>
    <col min="12033" max="12033" width="4.140625" style="41" customWidth="1"/>
    <col min="12034" max="12034" width="6" style="41" customWidth="1"/>
    <col min="12035" max="12035" width="24.140625" style="41" customWidth="1"/>
    <col min="12036" max="12036" width="14.28515625" style="41" customWidth="1"/>
    <col min="12037" max="12037" width="14.7109375" style="41" customWidth="1"/>
    <col min="12038" max="12038" width="11.7109375" style="41"/>
    <col min="12039" max="12039" width="21.7109375" style="41" customWidth="1"/>
    <col min="12040" max="12040" width="16.140625" style="41" customWidth="1"/>
    <col min="12041" max="12041" width="16.28515625" style="41" customWidth="1"/>
    <col min="12042" max="12042" width="16.85546875" style="41" customWidth="1"/>
    <col min="12043" max="12288" width="11.7109375" style="41"/>
    <col min="12289" max="12289" width="4.140625" style="41" customWidth="1"/>
    <col min="12290" max="12290" width="6" style="41" customWidth="1"/>
    <col min="12291" max="12291" width="24.140625" style="41" customWidth="1"/>
    <col min="12292" max="12292" width="14.28515625" style="41" customWidth="1"/>
    <col min="12293" max="12293" width="14.7109375" style="41" customWidth="1"/>
    <col min="12294" max="12294" width="11.7109375" style="41"/>
    <col min="12295" max="12295" width="21.7109375" style="41" customWidth="1"/>
    <col min="12296" max="12296" width="16.140625" style="41" customWidth="1"/>
    <col min="12297" max="12297" width="16.28515625" style="41" customWidth="1"/>
    <col min="12298" max="12298" width="16.85546875" style="41" customWidth="1"/>
    <col min="12299" max="12544" width="11.7109375" style="41"/>
    <col min="12545" max="12545" width="4.140625" style="41" customWidth="1"/>
    <col min="12546" max="12546" width="6" style="41" customWidth="1"/>
    <col min="12547" max="12547" width="24.140625" style="41" customWidth="1"/>
    <col min="12548" max="12548" width="14.28515625" style="41" customWidth="1"/>
    <col min="12549" max="12549" width="14.7109375" style="41" customWidth="1"/>
    <col min="12550" max="12550" width="11.7109375" style="41"/>
    <col min="12551" max="12551" width="21.7109375" style="41" customWidth="1"/>
    <col min="12552" max="12552" width="16.140625" style="41" customWidth="1"/>
    <col min="12553" max="12553" width="16.28515625" style="41" customWidth="1"/>
    <col min="12554" max="12554" width="16.85546875" style="41" customWidth="1"/>
    <col min="12555" max="12800" width="11.7109375" style="41"/>
    <col min="12801" max="12801" width="4.140625" style="41" customWidth="1"/>
    <col min="12802" max="12802" width="6" style="41" customWidth="1"/>
    <col min="12803" max="12803" width="24.140625" style="41" customWidth="1"/>
    <col min="12804" max="12804" width="14.28515625" style="41" customWidth="1"/>
    <col min="12805" max="12805" width="14.7109375" style="41" customWidth="1"/>
    <col min="12806" max="12806" width="11.7109375" style="41"/>
    <col min="12807" max="12807" width="21.7109375" style="41" customWidth="1"/>
    <col min="12808" max="12808" width="16.140625" style="41" customWidth="1"/>
    <col min="12809" max="12809" width="16.28515625" style="41" customWidth="1"/>
    <col min="12810" max="12810" width="16.85546875" style="41" customWidth="1"/>
    <col min="12811" max="13056" width="11.7109375" style="41"/>
    <col min="13057" max="13057" width="4.140625" style="41" customWidth="1"/>
    <col min="13058" max="13058" width="6" style="41" customWidth="1"/>
    <col min="13059" max="13059" width="24.140625" style="41" customWidth="1"/>
    <col min="13060" max="13060" width="14.28515625" style="41" customWidth="1"/>
    <col min="13061" max="13061" width="14.7109375" style="41" customWidth="1"/>
    <col min="13062" max="13062" width="11.7109375" style="41"/>
    <col min="13063" max="13063" width="21.7109375" style="41" customWidth="1"/>
    <col min="13064" max="13064" width="16.140625" style="41" customWidth="1"/>
    <col min="13065" max="13065" width="16.28515625" style="41" customWidth="1"/>
    <col min="13066" max="13066" width="16.85546875" style="41" customWidth="1"/>
    <col min="13067" max="13312" width="11.7109375" style="41"/>
    <col min="13313" max="13313" width="4.140625" style="41" customWidth="1"/>
    <col min="13314" max="13314" width="6" style="41" customWidth="1"/>
    <col min="13315" max="13315" width="24.140625" style="41" customWidth="1"/>
    <col min="13316" max="13316" width="14.28515625" style="41" customWidth="1"/>
    <col min="13317" max="13317" width="14.7109375" style="41" customWidth="1"/>
    <col min="13318" max="13318" width="11.7109375" style="41"/>
    <col min="13319" max="13319" width="21.7109375" style="41" customWidth="1"/>
    <col min="13320" max="13320" width="16.140625" style="41" customWidth="1"/>
    <col min="13321" max="13321" width="16.28515625" style="41" customWidth="1"/>
    <col min="13322" max="13322" width="16.85546875" style="41" customWidth="1"/>
    <col min="13323" max="13568" width="11.7109375" style="41"/>
    <col min="13569" max="13569" width="4.140625" style="41" customWidth="1"/>
    <col min="13570" max="13570" width="6" style="41" customWidth="1"/>
    <col min="13571" max="13571" width="24.140625" style="41" customWidth="1"/>
    <col min="13572" max="13572" width="14.28515625" style="41" customWidth="1"/>
    <col min="13573" max="13573" width="14.7109375" style="41" customWidth="1"/>
    <col min="13574" max="13574" width="11.7109375" style="41"/>
    <col min="13575" max="13575" width="21.7109375" style="41" customWidth="1"/>
    <col min="13576" max="13576" width="16.140625" style="41" customWidth="1"/>
    <col min="13577" max="13577" width="16.28515625" style="41" customWidth="1"/>
    <col min="13578" max="13578" width="16.85546875" style="41" customWidth="1"/>
    <col min="13579" max="13824" width="11.7109375" style="41"/>
    <col min="13825" max="13825" width="4.140625" style="41" customWidth="1"/>
    <col min="13826" max="13826" width="6" style="41" customWidth="1"/>
    <col min="13827" max="13827" width="24.140625" style="41" customWidth="1"/>
    <col min="13828" max="13828" width="14.28515625" style="41" customWidth="1"/>
    <col min="13829" max="13829" width="14.7109375" style="41" customWidth="1"/>
    <col min="13830" max="13830" width="11.7109375" style="41"/>
    <col min="13831" max="13831" width="21.7109375" style="41" customWidth="1"/>
    <col min="13832" max="13832" width="16.140625" style="41" customWidth="1"/>
    <col min="13833" max="13833" width="16.28515625" style="41" customWidth="1"/>
    <col min="13834" max="13834" width="16.85546875" style="41" customWidth="1"/>
    <col min="13835" max="14080" width="11.7109375" style="41"/>
    <col min="14081" max="14081" width="4.140625" style="41" customWidth="1"/>
    <col min="14082" max="14082" width="6" style="41" customWidth="1"/>
    <col min="14083" max="14083" width="24.140625" style="41" customWidth="1"/>
    <col min="14084" max="14084" width="14.28515625" style="41" customWidth="1"/>
    <col min="14085" max="14085" width="14.7109375" style="41" customWidth="1"/>
    <col min="14086" max="14086" width="11.7109375" style="41"/>
    <col min="14087" max="14087" width="21.7109375" style="41" customWidth="1"/>
    <col min="14088" max="14088" width="16.140625" style="41" customWidth="1"/>
    <col min="14089" max="14089" width="16.28515625" style="41" customWidth="1"/>
    <col min="14090" max="14090" width="16.85546875" style="41" customWidth="1"/>
    <col min="14091" max="14336" width="11.7109375" style="41"/>
    <col min="14337" max="14337" width="4.140625" style="41" customWidth="1"/>
    <col min="14338" max="14338" width="6" style="41" customWidth="1"/>
    <col min="14339" max="14339" width="24.140625" style="41" customWidth="1"/>
    <col min="14340" max="14340" width="14.28515625" style="41" customWidth="1"/>
    <col min="14341" max="14341" width="14.7109375" style="41" customWidth="1"/>
    <col min="14342" max="14342" width="11.7109375" style="41"/>
    <col min="14343" max="14343" width="21.7109375" style="41" customWidth="1"/>
    <col min="14344" max="14344" width="16.140625" style="41" customWidth="1"/>
    <col min="14345" max="14345" width="16.28515625" style="41" customWidth="1"/>
    <col min="14346" max="14346" width="16.85546875" style="41" customWidth="1"/>
    <col min="14347" max="14592" width="11.7109375" style="41"/>
    <col min="14593" max="14593" width="4.140625" style="41" customWidth="1"/>
    <col min="14594" max="14594" width="6" style="41" customWidth="1"/>
    <col min="14595" max="14595" width="24.140625" style="41" customWidth="1"/>
    <col min="14596" max="14596" width="14.28515625" style="41" customWidth="1"/>
    <col min="14597" max="14597" width="14.7109375" style="41" customWidth="1"/>
    <col min="14598" max="14598" width="11.7109375" style="41"/>
    <col min="14599" max="14599" width="21.7109375" style="41" customWidth="1"/>
    <col min="14600" max="14600" width="16.140625" style="41" customWidth="1"/>
    <col min="14601" max="14601" width="16.28515625" style="41" customWidth="1"/>
    <col min="14602" max="14602" width="16.85546875" style="41" customWidth="1"/>
    <col min="14603" max="14848" width="11.7109375" style="41"/>
    <col min="14849" max="14849" width="4.140625" style="41" customWidth="1"/>
    <col min="14850" max="14850" width="6" style="41" customWidth="1"/>
    <col min="14851" max="14851" width="24.140625" style="41" customWidth="1"/>
    <col min="14852" max="14852" width="14.28515625" style="41" customWidth="1"/>
    <col min="14853" max="14853" width="14.7109375" style="41" customWidth="1"/>
    <col min="14854" max="14854" width="11.7109375" style="41"/>
    <col min="14855" max="14855" width="21.7109375" style="41" customWidth="1"/>
    <col min="14856" max="14856" width="16.140625" style="41" customWidth="1"/>
    <col min="14857" max="14857" width="16.28515625" style="41" customWidth="1"/>
    <col min="14858" max="14858" width="16.85546875" style="41" customWidth="1"/>
    <col min="14859" max="15104" width="11.7109375" style="41"/>
    <col min="15105" max="15105" width="4.140625" style="41" customWidth="1"/>
    <col min="15106" max="15106" width="6" style="41" customWidth="1"/>
    <col min="15107" max="15107" width="24.140625" style="41" customWidth="1"/>
    <col min="15108" max="15108" width="14.28515625" style="41" customWidth="1"/>
    <col min="15109" max="15109" width="14.7109375" style="41" customWidth="1"/>
    <col min="15110" max="15110" width="11.7109375" style="41"/>
    <col min="15111" max="15111" width="21.7109375" style="41" customWidth="1"/>
    <col min="15112" max="15112" width="16.140625" style="41" customWidth="1"/>
    <col min="15113" max="15113" width="16.28515625" style="41" customWidth="1"/>
    <col min="15114" max="15114" width="16.85546875" style="41" customWidth="1"/>
    <col min="15115" max="15360" width="11.7109375" style="41"/>
    <col min="15361" max="15361" width="4.140625" style="41" customWidth="1"/>
    <col min="15362" max="15362" width="6" style="41" customWidth="1"/>
    <col min="15363" max="15363" width="24.140625" style="41" customWidth="1"/>
    <col min="15364" max="15364" width="14.28515625" style="41" customWidth="1"/>
    <col min="15365" max="15365" width="14.7109375" style="41" customWidth="1"/>
    <col min="15366" max="15366" width="11.7109375" style="41"/>
    <col min="15367" max="15367" width="21.7109375" style="41" customWidth="1"/>
    <col min="15368" max="15368" width="16.140625" style="41" customWidth="1"/>
    <col min="15369" max="15369" width="16.28515625" style="41" customWidth="1"/>
    <col min="15370" max="15370" width="16.85546875" style="41" customWidth="1"/>
    <col min="15371" max="15616" width="11.7109375" style="41"/>
    <col min="15617" max="15617" width="4.140625" style="41" customWidth="1"/>
    <col min="15618" max="15618" width="6" style="41" customWidth="1"/>
    <col min="15619" max="15619" width="24.140625" style="41" customWidth="1"/>
    <col min="15620" max="15620" width="14.28515625" style="41" customWidth="1"/>
    <col min="15621" max="15621" width="14.7109375" style="41" customWidth="1"/>
    <col min="15622" max="15622" width="11.7109375" style="41"/>
    <col min="15623" max="15623" width="21.7109375" style="41" customWidth="1"/>
    <col min="15624" max="15624" width="16.140625" style="41" customWidth="1"/>
    <col min="15625" max="15625" width="16.28515625" style="41" customWidth="1"/>
    <col min="15626" max="15626" width="16.85546875" style="41" customWidth="1"/>
    <col min="15627" max="15872" width="11.7109375" style="41"/>
    <col min="15873" max="15873" width="4.140625" style="41" customWidth="1"/>
    <col min="15874" max="15874" width="6" style="41" customWidth="1"/>
    <col min="15875" max="15875" width="24.140625" style="41" customWidth="1"/>
    <col min="15876" max="15876" width="14.28515625" style="41" customWidth="1"/>
    <col min="15877" max="15877" width="14.7109375" style="41" customWidth="1"/>
    <col min="15878" max="15878" width="11.7109375" style="41"/>
    <col min="15879" max="15879" width="21.7109375" style="41" customWidth="1"/>
    <col min="15880" max="15880" width="16.140625" style="41" customWidth="1"/>
    <col min="15881" max="15881" width="16.28515625" style="41" customWidth="1"/>
    <col min="15882" max="15882" width="16.85546875" style="41" customWidth="1"/>
    <col min="15883" max="16128" width="11.7109375" style="41"/>
    <col min="16129" max="16129" width="4.140625" style="41" customWidth="1"/>
    <col min="16130" max="16130" width="6" style="41" customWidth="1"/>
    <col min="16131" max="16131" width="24.140625" style="41" customWidth="1"/>
    <col min="16132" max="16132" width="14.28515625" style="41" customWidth="1"/>
    <col min="16133" max="16133" width="14.7109375" style="41" customWidth="1"/>
    <col min="16134" max="16134" width="11.7109375" style="41"/>
    <col min="16135" max="16135" width="21.7109375" style="41" customWidth="1"/>
    <col min="16136" max="16136" width="16.140625" style="41" customWidth="1"/>
    <col min="16137" max="16137" width="16.28515625" style="41" customWidth="1"/>
    <col min="16138" max="16138" width="16.85546875" style="41" customWidth="1"/>
    <col min="16139" max="16384" width="11.7109375" style="41"/>
  </cols>
  <sheetData>
    <row r="2" spans="2:10" ht="26.25">
      <c r="B2" s="32" t="s">
        <v>250</v>
      </c>
      <c r="C2" s="32"/>
      <c r="D2" s="32"/>
      <c r="E2" s="32"/>
      <c r="G2" s="42" t="s">
        <v>251</v>
      </c>
      <c r="H2" s="43">
        <f>SUM(D5:D31)</f>
        <v>497400000</v>
      </c>
      <c r="J2" s="88" t="s">
        <v>252</v>
      </c>
    </row>
    <row r="3" spans="2:10" ht="47.65" customHeight="1">
      <c r="B3" s="44"/>
      <c r="C3" s="44"/>
      <c r="D3" s="44"/>
      <c r="E3" s="44"/>
      <c r="G3" s="42" t="s">
        <v>253</v>
      </c>
      <c r="H3" s="45">
        <f>SUM(E5:E31)</f>
        <v>4326337</v>
      </c>
    </row>
    <row r="4" spans="2:10" ht="15.75">
      <c r="B4" s="93" t="s">
        <v>254</v>
      </c>
      <c r="C4" s="94" t="s">
        <v>255</v>
      </c>
      <c r="D4" s="93" t="s">
        <v>256</v>
      </c>
      <c r="E4" s="93" t="s">
        <v>257</v>
      </c>
    </row>
    <row r="5" spans="2:10" ht="15.75">
      <c r="B5" s="46">
        <v>1</v>
      </c>
      <c r="C5" s="44" t="s">
        <v>258</v>
      </c>
      <c r="D5" s="47">
        <v>10700000</v>
      </c>
      <c r="E5" s="47">
        <v>30510</v>
      </c>
    </row>
    <row r="6" spans="2:10" ht="16.5" thickBot="1">
      <c r="B6" s="46">
        <v>1</v>
      </c>
      <c r="C6" s="44" t="s">
        <v>259</v>
      </c>
      <c r="D6" s="47">
        <v>7600000</v>
      </c>
      <c r="E6" s="47">
        <v>110994</v>
      </c>
      <c r="G6" s="48" t="s">
        <v>260</v>
      </c>
    </row>
    <row r="7" spans="2:10" ht="15.75">
      <c r="B7" s="46">
        <v>1</v>
      </c>
      <c r="C7" s="44" t="s">
        <v>162</v>
      </c>
      <c r="D7" s="47">
        <v>82200000</v>
      </c>
      <c r="E7" s="47">
        <v>357021</v>
      </c>
      <c r="G7" s="49" t="s">
        <v>261</v>
      </c>
      <c r="H7" s="50">
        <v>308</v>
      </c>
      <c r="I7" s="51">
        <v>9629091</v>
      </c>
    </row>
    <row r="8" spans="2:10" ht="15.75">
      <c r="B8" s="46">
        <v>1</v>
      </c>
      <c r="C8" s="44" t="s">
        <v>262</v>
      </c>
      <c r="D8" s="47">
        <v>5500000</v>
      </c>
      <c r="E8" s="47">
        <v>43094</v>
      </c>
      <c r="G8" s="52" t="s">
        <v>263</v>
      </c>
      <c r="H8" s="53">
        <v>142</v>
      </c>
      <c r="I8" s="54">
        <v>17075400</v>
      </c>
    </row>
    <row r="9" spans="2:10" ht="15.75">
      <c r="B9" s="46">
        <v>1</v>
      </c>
      <c r="C9" s="44" t="s">
        <v>264</v>
      </c>
      <c r="D9" s="47">
        <v>1300000</v>
      </c>
      <c r="E9" s="47">
        <v>45226</v>
      </c>
      <c r="G9" s="52" t="s">
        <v>265</v>
      </c>
      <c r="H9" s="53">
        <v>1330</v>
      </c>
      <c r="I9" s="54">
        <v>9571302</v>
      </c>
    </row>
    <row r="10" spans="2:10" ht="16.5" thickBot="1">
      <c r="B10" s="46">
        <v>1</v>
      </c>
      <c r="C10" s="44" t="s">
        <v>266</v>
      </c>
      <c r="D10" s="47">
        <v>5300000</v>
      </c>
      <c r="E10" s="47">
        <v>337030</v>
      </c>
      <c r="G10" s="55" t="s">
        <v>267</v>
      </c>
      <c r="H10" s="56">
        <v>1166</v>
      </c>
      <c r="I10" s="57">
        <v>3287590</v>
      </c>
    </row>
    <row r="11" spans="2:10" ht="15.75">
      <c r="B11" s="46">
        <v>1</v>
      </c>
      <c r="C11" s="44" t="s">
        <v>268</v>
      </c>
      <c r="D11" s="47">
        <v>63800000</v>
      </c>
      <c r="E11" s="47">
        <v>547030</v>
      </c>
    </row>
    <row r="12" spans="2:10" ht="15.75">
      <c r="B12" s="46">
        <v>1</v>
      </c>
      <c r="C12" s="44" t="s">
        <v>269</v>
      </c>
      <c r="D12" s="47">
        <v>11200000</v>
      </c>
      <c r="E12" s="47">
        <v>131940</v>
      </c>
    </row>
    <row r="13" spans="2:10" ht="15.75">
      <c r="B13" s="46">
        <v>1</v>
      </c>
      <c r="C13" s="44" t="s">
        <v>270</v>
      </c>
      <c r="D13" s="47">
        <v>4400000</v>
      </c>
      <c r="E13" s="47">
        <v>70280</v>
      </c>
    </row>
    <row r="14" spans="2:10" ht="15.75">
      <c r="B14" s="46">
        <v>1</v>
      </c>
      <c r="C14" s="44" t="s">
        <v>271</v>
      </c>
      <c r="D14" s="47">
        <v>59600000</v>
      </c>
      <c r="E14" s="47">
        <v>301320</v>
      </c>
    </row>
    <row r="15" spans="2:10" ht="15.75">
      <c r="B15" s="46">
        <v>1</v>
      </c>
      <c r="C15" s="44" t="s">
        <v>272</v>
      </c>
      <c r="D15" s="47">
        <v>2300000</v>
      </c>
      <c r="E15" s="47">
        <v>64589</v>
      </c>
    </row>
    <row r="16" spans="2:10" ht="15.75">
      <c r="B16" s="46">
        <v>1</v>
      </c>
      <c r="C16" s="44" t="s">
        <v>273</v>
      </c>
      <c r="D16" s="47">
        <v>3400000</v>
      </c>
      <c r="E16" s="47">
        <v>65200</v>
      </c>
    </row>
    <row r="17" spans="2:7" ht="15.75">
      <c r="B17" s="46">
        <v>1</v>
      </c>
      <c r="C17" s="44" t="s">
        <v>274</v>
      </c>
      <c r="D17" s="47">
        <v>500000</v>
      </c>
      <c r="E17" s="47">
        <v>2586</v>
      </c>
    </row>
    <row r="18" spans="2:7" ht="15.75">
      <c r="B18" s="46">
        <v>1</v>
      </c>
      <c r="C18" s="44" t="s">
        <v>275</v>
      </c>
      <c r="D18" s="47">
        <v>400000</v>
      </c>
      <c r="E18" s="47">
        <v>316</v>
      </c>
      <c r="G18" s="18"/>
    </row>
    <row r="19" spans="2:7" ht="15.75">
      <c r="B19" s="46">
        <v>1</v>
      </c>
      <c r="C19" s="44" t="s">
        <v>276</v>
      </c>
      <c r="D19" s="47">
        <v>16400000</v>
      </c>
      <c r="E19" s="47">
        <v>41526</v>
      </c>
    </row>
    <row r="20" spans="2:7" ht="15.75">
      <c r="B20" s="46">
        <v>1</v>
      </c>
      <c r="C20" s="44" t="s">
        <v>277</v>
      </c>
      <c r="D20" s="47">
        <v>38100000</v>
      </c>
      <c r="E20" s="47">
        <v>312685</v>
      </c>
    </row>
    <row r="21" spans="2:7" ht="15.75">
      <c r="B21" s="46">
        <v>1</v>
      </c>
      <c r="C21" s="44" t="s">
        <v>278</v>
      </c>
      <c r="D21" s="47">
        <v>10600000</v>
      </c>
      <c r="E21" s="47">
        <v>92931</v>
      </c>
    </row>
    <row r="22" spans="2:7" ht="15.75">
      <c r="B22" s="46">
        <v>1</v>
      </c>
      <c r="C22" s="44" t="s">
        <v>279</v>
      </c>
      <c r="D22" s="47">
        <v>21500000</v>
      </c>
      <c r="E22" s="47">
        <v>238391</v>
      </c>
    </row>
    <row r="23" spans="2:7" ht="15.75">
      <c r="B23" s="46">
        <v>1</v>
      </c>
      <c r="C23" s="44" t="s">
        <v>280</v>
      </c>
      <c r="D23" s="47">
        <v>9200000</v>
      </c>
      <c r="E23" s="47">
        <v>449964</v>
      </c>
    </row>
    <row r="24" spans="2:7" ht="15.75">
      <c r="B24" s="46">
        <v>1</v>
      </c>
      <c r="C24" s="44" t="s">
        <v>281</v>
      </c>
      <c r="D24" s="47">
        <v>5400000</v>
      </c>
      <c r="E24" s="47">
        <v>48845</v>
      </c>
    </row>
    <row r="25" spans="2:7" ht="15.75">
      <c r="B25" s="46">
        <v>1</v>
      </c>
      <c r="C25" s="44" t="s">
        <v>282</v>
      </c>
      <c r="D25" s="47">
        <v>2000000</v>
      </c>
      <c r="E25" s="47">
        <v>20253</v>
      </c>
    </row>
    <row r="26" spans="2:7" ht="15.75">
      <c r="B26" s="46">
        <v>1</v>
      </c>
      <c r="C26" s="44" t="s">
        <v>283</v>
      </c>
      <c r="D26" s="47">
        <v>45300000</v>
      </c>
      <c r="E26" s="47">
        <v>504782</v>
      </c>
    </row>
    <row r="27" spans="2:7" ht="15.75">
      <c r="B27" s="46">
        <v>1</v>
      </c>
      <c r="C27" s="44" t="s">
        <v>284</v>
      </c>
      <c r="D27" s="47">
        <v>10400000</v>
      </c>
      <c r="E27" s="47">
        <v>78866</v>
      </c>
    </row>
    <row r="28" spans="2:7" ht="15.75">
      <c r="B28" s="46">
        <v>1</v>
      </c>
      <c r="C28" s="44" t="s">
        <v>285</v>
      </c>
      <c r="D28" s="47">
        <v>10000000</v>
      </c>
      <c r="E28" s="47">
        <v>93030</v>
      </c>
    </row>
    <row r="29" spans="2:7" ht="15.75">
      <c r="B29" s="46">
        <v>1</v>
      </c>
      <c r="C29" s="44" t="s">
        <v>286</v>
      </c>
      <c r="D29" s="47">
        <v>61200000</v>
      </c>
      <c r="E29" s="47">
        <v>244820</v>
      </c>
    </row>
    <row r="30" spans="2:7" ht="15.75">
      <c r="B30" s="46">
        <v>1</v>
      </c>
      <c r="C30" s="44" t="s">
        <v>287</v>
      </c>
      <c r="D30" s="47">
        <v>800000</v>
      </c>
      <c r="E30" s="47">
        <v>9250</v>
      </c>
    </row>
    <row r="31" spans="2:7" ht="15.75">
      <c r="B31" s="46">
        <v>1</v>
      </c>
      <c r="C31" s="44" t="s">
        <v>148</v>
      </c>
      <c r="D31" s="47">
        <v>8300000</v>
      </c>
      <c r="E31" s="47">
        <v>83858</v>
      </c>
    </row>
    <row r="32" spans="2:7">
      <c r="D32" s="58"/>
    </row>
    <row r="33" spans="3:10">
      <c r="G33" s="3"/>
    </row>
    <row r="34" spans="3:10">
      <c r="C34" s="41" t="s">
        <v>288</v>
      </c>
    </row>
    <row r="35" spans="3:10">
      <c r="G35" s="175"/>
      <c r="H35" s="175"/>
      <c r="I35" s="175"/>
      <c r="J35" s="175"/>
    </row>
  </sheetData>
  <sheetProtection selectLockedCells="1" selectUnlockedCells="1"/>
  <mergeCells count="1">
    <mergeCell ref="G35:J35"/>
  </mergeCells>
  <conditionalFormatting sqref="H2">
    <cfRule type="cellIs" dxfId="3" priority="1" stopIfTrue="1" operator="equal">
      <formula>SUM(D5:D31)</formula>
    </cfRule>
  </conditionalFormatting>
  <conditionalFormatting sqref="H3">
    <cfRule type="cellIs" dxfId="2" priority="2" stopIfTrue="1" operator="equal">
      <formula>SUM(E5:E31)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6"/>
  <dimension ref="A1:G54"/>
  <sheetViews>
    <sheetView showZeros="0" tabSelected="1" workbookViewId="0">
      <pane ySplit="3" topLeftCell="A4" activePane="bottomLeft" state="frozen"/>
      <selection activeCell="G18" sqref="G18"/>
      <selection pane="bottomLeft" activeCell="F50" sqref="F50"/>
    </sheetView>
  </sheetViews>
  <sheetFormatPr baseColWidth="10" defaultColWidth="11.7109375" defaultRowHeight="15"/>
  <cols>
    <col min="1" max="1" width="20.28515625" style="41" customWidth="1"/>
    <col min="2" max="2" width="5.28515625" style="59" customWidth="1"/>
    <col min="3" max="3" width="19.7109375" style="59" customWidth="1"/>
    <col min="4" max="4" width="13.140625" style="60" customWidth="1"/>
    <col min="5" max="5" width="16.140625" style="60" customWidth="1"/>
    <col min="6" max="6" width="24.28515625" style="41" customWidth="1"/>
    <col min="7" max="7" width="16.7109375" style="41" customWidth="1"/>
    <col min="8" max="8" width="7.28515625" style="41" customWidth="1"/>
    <col min="9" max="256" width="11.7109375" style="41"/>
    <col min="257" max="257" width="20.28515625" style="41" customWidth="1"/>
    <col min="258" max="258" width="5.28515625" style="41" customWidth="1"/>
    <col min="259" max="259" width="19.7109375" style="41" customWidth="1"/>
    <col min="260" max="260" width="13.140625" style="41" customWidth="1"/>
    <col min="261" max="261" width="16.140625" style="41" customWidth="1"/>
    <col min="262" max="262" width="24.28515625" style="41" customWidth="1"/>
    <col min="263" max="263" width="16.7109375" style="41" customWidth="1"/>
    <col min="264" max="512" width="11.7109375" style="41"/>
    <col min="513" max="513" width="20.28515625" style="41" customWidth="1"/>
    <col min="514" max="514" width="5.28515625" style="41" customWidth="1"/>
    <col min="515" max="515" width="19.7109375" style="41" customWidth="1"/>
    <col min="516" max="516" width="13.140625" style="41" customWidth="1"/>
    <col min="517" max="517" width="16.140625" style="41" customWidth="1"/>
    <col min="518" max="518" width="24.28515625" style="41" customWidth="1"/>
    <col min="519" max="519" width="16.7109375" style="41" customWidth="1"/>
    <col min="520" max="768" width="11.7109375" style="41"/>
    <col min="769" max="769" width="20.28515625" style="41" customWidth="1"/>
    <col min="770" max="770" width="5.28515625" style="41" customWidth="1"/>
    <col min="771" max="771" width="19.7109375" style="41" customWidth="1"/>
    <col min="772" max="772" width="13.140625" style="41" customWidth="1"/>
    <col min="773" max="773" width="16.140625" style="41" customWidth="1"/>
    <col min="774" max="774" width="24.28515625" style="41" customWidth="1"/>
    <col min="775" max="775" width="16.7109375" style="41" customWidth="1"/>
    <col min="776" max="1024" width="11.7109375" style="41"/>
    <col min="1025" max="1025" width="20.28515625" style="41" customWidth="1"/>
    <col min="1026" max="1026" width="5.28515625" style="41" customWidth="1"/>
    <col min="1027" max="1027" width="19.7109375" style="41" customWidth="1"/>
    <col min="1028" max="1028" width="13.140625" style="41" customWidth="1"/>
    <col min="1029" max="1029" width="16.140625" style="41" customWidth="1"/>
    <col min="1030" max="1030" width="24.28515625" style="41" customWidth="1"/>
    <col min="1031" max="1031" width="16.7109375" style="41" customWidth="1"/>
    <col min="1032" max="1280" width="11.7109375" style="41"/>
    <col min="1281" max="1281" width="20.28515625" style="41" customWidth="1"/>
    <col min="1282" max="1282" width="5.28515625" style="41" customWidth="1"/>
    <col min="1283" max="1283" width="19.7109375" style="41" customWidth="1"/>
    <col min="1284" max="1284" width="13.140625" style="41" customWidth="1"/>
    <col min="1285" max="1285" width="16.140625" style="41" customWidth="1"/>
    <col min="1286" max="1286" width="24.28515625" style="41" customWidth="1"/>
    <col min="1287" max="1287" width="16.7109375" style="41" customWidth="1"/>
    <col min="1288" max="1536" width="11.7109375" style="41"/>
    <col min="1537" max="1537" width="20.28515625" style="41" customWidth="1"/>
    <col min="1538" max="1538" width="5.28515625" style="41" customWidth="1"/>
    <col min="1539" max="1539" width="19.7109375" style="41" customWidth="1"/>
    <col min="1540" max="1540" width="13.140625" style="41" customWidth="1"/>
    <col min="1541" max="1541" width="16.140625" style="41" customWidth="1"/>
    <col min="1542" max="1542" width="24.28515625" style="41" customWidth="1"/>
    <col min="1543" max="1543" width="16.7109375" style="41" customWidth="1"/>
    <col min="1544" max="1792" width="11.7109375" style="41"/>
    <col min="1793" max="1793" width="20.28515625" style="41" customWidth="1"/>
    <col min="1794" max="1794" width="5.28515625" style="41" customWidth="1"/>
    <col min="1795" max="1795" width="19.7109375" style="41" customWidth="1"/>
    <col min="1796" max="1796" width="13.140625" style="41" customWidth="1"/>
    <col min="1797" max="1797" width="16.140625" style="41" customWidth="1"/>
    <col min="1798" max="1798" width="24.28515625" style="41" customWidth="1"/>
    <col min="1799" max="1799" width="16.7109375" style="41" customWidth="1"/>
    <col min="1800" max="2048" width="11.7109375" style="41"/>
    <col min="2049" max="2049" width="20.28515625" style="41" customWidth="1"/>
    <col min="2050" max="2050" width="5.28515625" style="41" customWidth="1"/>
    <col min="2051" max="2051" width="19.7109375" style="41" customWidth="1"/>
    <col min="2052" max="2052" width="13.140625" style="41" customWidth="1"/>
    <col min="2053" max="2053" width="16.140625" style="41" customWidth="1"/>
    <col min="2054" max="2054" width="24.28515625" style="41" customWidth="1"/>
    <col min="2055" max="2055" width="16.7109375" style="41" customWidth="1"/>
    <col min="2056" max="2304" width="11.7109375" style="41"/>
    <col min="2305" max="2305" width="20.28515625" style="41" customWidth="1"/>
    <col min="2306" max="2306" width="5.28515625" style="41" customWidth="1"/>
    <col min="2307" max="2307" width="19.7109375" style="41" customWidth="1"/>
    <col min="2308" max="2308" width="13.140625" style="41" customWidth="1"/>
    <col min="2309" max="2309" width="16.140625" style="41" customWidth="1"/>
    <col min="2310" max="2310" width="24.28515625" style="41" customWidth="1"/>
    <col min="2311" max="2311" width="16.7109375" style="41" customWidth="1"/>
    <col min="2312" max="2560" width="11.7109375" style="41"/>
    <col min="2561" max="2561" width="20.28515625" style="41" customWidth="1"/>
    <col min="2562" max="2562" width="5.28515625" style="41" customWidth="1"/>
    <col min="2563" max="2563" width="19.7109375" style="41" customWidth="1"/>
    <col min="2564" max="2564" width="13.140625" style="41" customWidth="1"/>
    <col min="2565" max="2565" width="16.140625" style="41" customWidth="1"/>
    <col min="2566" max="2566" width="24.28515625" style="41" customWidth="1"/>
    <col min="2567" max="2567" width="16.7109375" style="41" customWidth="1"/>
    <col min="2568" max="2816" width="11.7109375" style="41"/>
    <col min="2817" max="2817" width="20.28515625" style="41" customWidth="1"/>
    <col min="2818" max="2818" width="5.28515625" style="41" customWidth="1"/>
    <col min="2819" max="2819" width="19.7109375" style="41" customWidth="1"/>
    <col min="2820" max="2820" width="13.140625" style="41" customWidth="1"/>
    <col min="2821" max="2821" width="16.140625" style="41" customWidth="1"/>
    <col min="2822" max="2822" width="24.28515625" style="41" customWidth="1"/>
    <col min="2823" max="2823" width="16.7109375" style="41" customWidth="1"/>
    <col min="2824" max="3072" width="11.7109375" style="41"/>
    <col min="3073" max="3073" width="20.28515625" style="41" customWidth="1"/>
    <col min="3074" max="3074" width="5.28515625" style="41" customWidth="1"/>
    <col min="3075" max="3075" width="19.7109375" style="41" customWidth="1"/>
    <col min="3076" max="3076" width="13.140625" style="41" customWidth="1"/>
    <col min="3077" max="3077" width="16.140625" style="41" customWidth="1"/>
    <col min="3078" max="3078" width="24.28515625" style="41" customWidth="1"/>
    <col min="3079" max="3079" width="16.7109375" style="41" customWidth="1"/>
    <col min="3080" max="3328" width="11.7109375" style="41"/>
    <col min="3329" max="3329" width="20.28515625" style="41" customWidth="1"/>
    <col min="3330" max="3330" width="5.28515625" style="41" customWidth="1"/>
    <col min="3331" max="3331" width="19.7109375" style="41" customWidth="1"/>
    <col min="3332" max="3332" width="13.140625" style="41" customWidth="1"/>
    <col min="3333" max="3333" width="16.140625" style="41" customWidth="1"/>
    <col min="3334" max="3334" width="24.28515625" style="41" customWidth="1"/>
    <col min="3335" max="3335" width="16.7109375" style="41" customWidth="1"/>
    <col min="3336" max="3584" width="11.7109375" style="41"/>
    <col min="3585" max="3585" width="20.28515625" style="41" customWidth="1"/>
    <col min="3586" max="3586" width="5.28515625" style="41" customWidth="1"/>
    <col min="3587" max="3587" width="19.7109375" style="41" customWidth="1"/>
    <col min="3588" max="3588" width="13.140625" style="41" customWidth="1"/>
    <col min="3589" max="3589" width="16.140625" style="41" customWidth="1"/>
    <col min="3590" max="3590" width="24.28515625" style="41" customWidth="1"/>
    <col min="3591" max="3591" width="16.7109375" style="41" customWidth="1"/>
    <col min="3592" max="3840" width="11.7109375" style="41"/>
    <col min="3841" max="3841" width="20.28515625" style="41" customWidth="1"/>
    <col min="3842" max="3842" width="5.28515625" style="41" customWidth="1"/>
    <col min="3843" max="3843" width="19.7109375" style="41" customWidth="1"/>
    <col min="3844" max="3844" width="13.140625" style="41" customWidth="1"/>
    <col min="3845" max="3845" width="16.140625" style="41" customWidth="1"/>
    <col min="3846" max="3846" width="24.28515625" style="41" customWidth="1"/>
    <col min="3847" max="3847" width="16.7109375" style="41" customWidth="1"/>
    <col min="3848" max="4096" width="11.7109375" style="41"/>
    <col min="4097" max="4097" width="20.28515625" style="41" customWidth="1"/>
    <col min="4098" max="4098" width="5.28515625" style="41" customWidth="1"/>
    <col min="4099" max="4099" width="19.7109375" style="41" customWidth="1"/>
    <col min="4100" max="4100" width="13.140625" style="41" customWidth="1"/>
    <col min="4101" max="4101" width="16.140625" style="41" customWidth="1"/>
    <col min="4102" max="4102" width="24.28515625" style="41" customWidth="1"/>
    <col min="4103" max="4103" width="16.7109375" style="41" customWidth="1"/>
    <col min="4104" max="4352" width="11.7109375" style="41"/>
    <col min="4353" max="4353" width="20.28515625" style="41" customWidth="1"/>
    <col min="4354" max="4354" width="5.28515625" style="41" customWidth="1"/>
    <col min="4355" max="4355" width="19.7109375" style="41" customWidth="1"/>
    <col min="4356" max="4356" width="13.140625" style="41" customWidth="1"/>
    <col min="4357" max="4357" width="16.140625" style="41" customWidth="1"/>
    <col min="4358" max="4358" width="24.28515625" style="41" customWidth="1"/>
    <col min="4359" max="4359" width="16.7109375" style="41" customWidth="1"/>
    <col min="4360" max="4608" width="11.7109375" style="41"/>
    <col min="4609" max="4609" width="20.28515625" style="41" customWidth="1"/>
    <col min="4610" max="4610" width="5.28515625" style="41" customWidth="1"/>
    <col min="4611" max="4611" width="19.7109375" style="41" customWidth="1"/>
    <col min="4612" max="4612" width="13.140625" style="41" customWidth="1"/>
    <col min="4613" max="4613" width="16.140625" style="41" customWidth="1"/>
    <col min="4614" max="4614" width="24.28515625" style="41" customWidth="1"/>
    <col min="4615" max="4615" width="16.7109375" style="41" customWidth="1"/>
    <col min="4616" max="4864" width="11.7109375" style="41"/>
    <col min="4865" max="4865" width="20.28515625" style="41" customWidth="1"/>
    <col min="4866" max="4866" width="5.28515625" style="41" customWidth="1"/>
    <col min="4867" max="4867" width="19.7109375" style="41" customWidth="1"/>
    <col min="4868" max="4868" width="13.140625" style="41" customWidth="1"/>
    <col min="4869" max="4869" width="16.140625" style="41" customWidth="1"/>
    <col min="4870" max="4870" width="24.28515625" style="41" customWidth="1"/>
    <col min="4871" max="4871" width="16.7109375" style="41" customWidth="1"/>
    <col min="4872" max="5120" width="11.7109375" style="41"/>
    <col min="5121" max="5121" width="20.28515625" style="41" customWidth="1"/>
    <col min="5122" max="5122" width="5.28515625" style="41" customWidth="1"/>
    <col min="5123" max="5123" width="19.7109375" style="41" customWidth="1"/>
    <col min="5124" max="5124" width="13.140625" style="41" customWidth="1"/>
    <col min="5125" max="5125" width="16.140625" style="41" customWidth="1"/>
    <col min="5126" max="5126" width="24.28515625" style="41" customWidth="1"/>
    <col min="5127" max="5127" width="16.7109375" style="41" customWidth="1"/>
    <col min="5128" max="5376" width="11.7109375" style="41"/>
    <col min="5377" max="5377" width="20.28515625" style="41" customWidth="1"/>
    <col min="5378" max="5378" width="5.28515625" style="41" customWidth="1"/>
    <col min="5379" max="5379" width="19.7109375" style="41" customWidth="1"/>
    <col min="5380" max="5380" width="13.140625" style="41" customWidth="1"/>
    <col min="5381" max="5381" width="16.140625" style="41" customWidth="1"/>
    <col min="5382" max="5382" width="24.28515625" style="41" customWidth="1"/>
    <col min="5383" max="5383" width="16.7109375" style="41" customWidth="1"/>
    <col min="5384" max="5632" width="11.7109375" style="41"/>
    <col min="5633" max="5633" width="20.28515625" style="41" customWidth="1"/>
    <col min="5634" max="5634" width="5.28515625" style="41" customWidth="1"/>
    <col min="5635" max="5635" width="19.7109375" style="41" customWidth="1"/>
    <col min="5636" max="5636" width="13.140625" style="41" customWidth="1"/>
    <col min="5637" max="5637" width="16.140625" style="41" customWidth="1"/>
    <col min="5638" max="5638" width="24.28515625" style="41" customWidth="1"/>
    <col min="5639" max="5639" width="16.7109375" style="41" customWidth="1"/>
    <col min="5640" max="5888" width="11.7109375" style="41"/>
    <col min="5889" max="5889" width="20.28515625" style="41" customWidth="1"/>
    <col min="5890" max="5890" width="5.28515625" style="41" customWidth="1"/>
    <col min="5891" max="5891" width="19.7109375" style="41" customWidth="1"/>
    <col min="5892" max="5892" width="13.140625" style="41" customWidth="1"/>
    <col min="5893" max="5893" width="16.140625" style="41" customWidth="1"/>
    <col min="5894" max="5894" width="24.28515625" style="41" customWidth="1"/>
    <col min="5895" max="5895" width="16.7109375" style="41" customWidth="1"/>
    <col min="5896" max="6144" width="11.7109375" style="41"/>
    <col min="6145" max="6145" width="20.28515625" style="41" customWidth="1"/>
    <col min="6146" max="6146" width="5.28515625" style="41" customWidth="1"/>
    <col min="6147" max="6147" width="19.7109375" style="41" customWidth="1"/>
    <col min="6148" max="6148" width="13.140625" style="41" customWidth="1"/>
    <col min="6149" max="6149" width="16.140625" style="41" customWidth="1"/>
    <col min="6150" max="6150" width="24.28515625" style="41" customWidth="1"/>
    <col min="6151" max="6151" width="16.7109375" style="41" customWidth="1"/>
    <col min="6152" max="6400" width="11.7109375" style="41"/>
    <col min="6401" max="6401" width="20.28515625" style="41" customWidth="1"/>
    <col min="6402" max="6402" width="5.28515625" style="41" customWidth="1"/>
    <col min="6403" max="6403" width="19.7109375" style="41" customWidth="1"/>
    <col min="6404" max="6404" width="13.140625" style="41" customWidth="1"/>
    <col min="6405" max="6405" width="16.140625" style="41" customWidth="1"/>
    <col min="6406" max="6406" width="24.28515625" style="41" customWidth="1"/>
    <col min="6407" max="6407" width="16.7109375" style="41" customWidth="1"/>
    <col min="6408" max="6656" width="11.7109375" style="41"/>
    <col min="6657" max="6657" width="20.28515625" style="41" customWidth="1"/>
    <col min="6658" max="6658" width="5.28515625" style="41" customWidth="1"/>
    <col min="6659" max="6659" width="19.7109375" style="41" customWidth="1"/>
    <col min="6660" max="6660" width="13.140625" style="41" customWidth="1"/>
    <col min="6661" max="6661" width="16.140625" style="41" customWidth="1"/>
    <col min="6662" max="6662" width="24.28515625" style="41" customWidth="1"/>
    <col min="6663" max="6663" width="16.7109375" style="41" customWidth="1"/>
    <col min="6664" max="6912" width="11.7109375" style="41"/>
    <col min="6913" max="6913" width="20.28515625" style="41" customWidth="1"/>
    <col min="6914" max="6914" width="5.28515625" style="41" customWidth="1"/>
    <col min="6915" max="6915" width="19.7109375" style="41" customWidth="1"/>
    <col min="6916" max="6916" width="13.140625" style="41" customWidth="1"/>
    <col min="6917" max="6917" width="16.140625" style="41" customWidth="1"/>
    <col min="6918" max="6918" width="24.28515625" style="41" customWidth="1"/>
    <col min="6919" max="6919" width="16.7109375" style="41" customWidth="1"/>
    <col min="6920" max="7168" width="11.7109375" style="41"/>
    <col min="7169" max="7169" width="20.28515625" style="41" customWidth="1"/>
    <col min="7170" max="7170" width="5.28515625" style="41" customWidth="1"/>
    <col min="7171" max="7171" width="19.7109375" style="41" customWidth="1"/>
    <col min="7172" max="7172" width="13.140625" style="41" customWidth="1"/>
    <col min="7173" max="7173" width="16.140625" style="41" customWidth="1"/>
    <col min="7174" max="7174" width="24.28515625" style="41" customWidth="1"/>
    <col min="7175" max="7175" width="16.7109375" style="41" customWidth="1"/>
    <col min="7176" max="7424" width="11.7109375" style="41"/>
    <col min="7425" max="7425" width="20.28515625" style="41" customWidth="1"/>
    <col min="7426" max="7426" width="5.28515625" style="41" customWidth="1"/>
    <col min="7427" max="7427" width="19.7109375" style="41" customWidth="1"/>
    <col min="7428" max="7428" width="13.140625" style="41" customWidth="1"/>
    <col min="7429" max="7429" width="16.140625" style="41" customWidth="1"/>
    <col min="7430" max="7430" width="24.28515625" style="41" customWidth="1"/>
    <col min="7431" max="7431" width="16.7109375" style="41" customWidth="1"/>
    <col min="7432" max="7680" width="11.7109375" style="41"/>
    <col min="7681" max="7681" width="20.28515625" style="41" customWidth="1"/>
    <col min="7682" max="7682" width="5.28515625" style="41" customWidth="1"/>
    <col min="7683" max="7683" width="19.7109375" style="41" customWidth="1"/>
    <col min="7684" max="7684" width="13.140625" style="41" customWidth="1"/>
    <col min="7685" max="7685" width="16.140625" style="41" customWidth="1"/>
    <col min="7686" max="7686" width="24.28515625" style="41" customWidth="1"/>
    <col min="7687" max="7687" width="16.7109375" style="41" customWidth="1"/>
    <col min="7688" max="7936" width="11.7109375" style="41"/>
    <col min="7937" max="7937" width="20.28515625" style="41" customWidth="1"/>
    <col min="7938" max="7938" width="5.28515625" style="41" customWidth="1"/>
    <col min="7939" max="7939" width="19.7109375" style="41" customWidth="1"/>
    <col min="7940" max="7940" width="13.140625" style="41" customWidth="1"/>
    <col min="7941" max="7941" width="16.140625" style="41" customWidth="1"/>
    <col min="7942" max="7942" width="24.28515625" style="41" customWidth="1"/>
    <col min="7943" max="7943" width="16.7109375" style="41" customWidth="1"/>
    <col min="7944" max="8192" width="11.7109375" style="41"/>
    <col min="8193" max="8193" width="20.28515625" style="41" customWidth="1"/>
    <col min="8194" max="8194" width="5.28515625" style="41" customWidth="1"/>
    <col min="8195" max="8195" width="19.7109375" style="41" customWidth="1"/>
    <col min="8196" max="8196" width="13.140625" style="41" customWidth="1"/>
    <col min="8197" max="8197" width="16.140625" style="41" customWidth="1"/>
    <col min="8198" max="8198" width="24.28515625" style="41" customWidth="1"/>
    <col min="8199" max="8199" width="16.7109375" style="41" customWidth="1"/>
    <col min="8200" max="8448" width="11.7109375" style="41"/>
    <col min="8449" max="8449" width="20.28515625" style="41" customWidth="1"/>
    <col min="8450" max="8450" width="5.28515625" style="41" customWidth="1"/>
    <col min="8451" max="8451" width="19.7109375" style="41" customWidth="1"/>
    <col min="8452" max="8452" width="13.140625" style="41" customWidth="1"/>
    <col min="8453" max="8453" width="16.140625" style="41" customWidth="1"/>
    <col min="8454" max="8454" width="24.28515625" style="41" customWidth="1"/>
    <col min="8455" max="8455" width="16.7109375" style="41" customWidth="1"/>
    <col min="8456" max="8704" width="11.7109375" style="41"/>
    <col min="8705" max="8705" width="20.28515625" style="41" customWidth="1"/>
    <col min="8706" max="8706" width="5.28515625" style="41" customWidth="1"/>
    <col min="8707" max="8707" width="19.7109375" style="41" customWidth="1"/>
    <col min="8708" max="8708" width="13.140625" style="41" customWidth="1"/>
    <col min="8709" max="8709" width="16.140625" style="41" customWidth="1"/>
    <col min="8710" max="8710" width="24.28515625" style="41" customWidth="1"/>
    <col min="8711" max="8711" width="16.7109375" style="41" customWidth="1"/>
    <col min="8712" max="8960" width="11.7109375" style="41"/>
    <col min="8961" max="8961" width="20.28515625" style="41" customWidth="1"/>
    <col min="8962" max="8962" width="5.28515625" style="41" customWidth="1"/>
    <col min="8963" max="8963" width="19.7109375" style="41" customWidth="1"/>
    <col min="8964" max="8964" width="13.140625" style="41" customWidth="1"/>
    <col min="8965" max="8965" width="16.140625" style="41" customWidth="1"/>
    <col min="8966" max="8966" width="24.28515625" style="41" customWidth="1"/>
    <col min="8967" max="8967" width="16.7109375" style="41" customWidth="1"/>
    <col min="8968" max="9216" width="11.7109375" style="41"/>
    <col min="9217" max="9217" width="20.28515625" style="41" customWidth="1"/>
    <col min="9218" max="9218" width="5.28515625" style="41" customWidth="1"/>
    <col min="9219" max="9219" width="19.7109375" style="41" customWidth="1"/>
    <col min="9220" max="9220" width="13.140625" style="41" customWidth="1"/>
    <col min="9221" max="9221" width="16.140625" style="41" customWidth="1"/>
    <col min="9222" max="9222" width="24.28515625" style="41" customWidth="1"/>
    <col min="9223" max="9223" width="16.7109375" style="41" customWidth="1"/>
    <col min="9224" max="9472" width="11.7109375" style="41"/>
    <col min="9473" max="9473" width="20.28515625" style="41" customWidth="1"/>
    <col min="9474" max="9474" width="5.28515625" style="41" customWidth="1"/>
    <col min="9475" max="9475" width="19.7109375" style="41" customWidth="1"/>
    <col min="9476" max="9476" width="13.140625" style="41" customWidth="1"/>
    <col min="9477" max="9477" width="16.140625" style="41" customWidth="1"/>
    <col min="9478" max="9478" width="24.28515625" style="41" customWidth="1"/>
    <col min="9479" max="9479" width="16.7109375" style="41" customWidth="1"/>
    <col min="9480" max="9728" width="11.7109375" style="41"/>
    <col min="9729" max="9729" width="20.28515625" style="41" customWidth="1"/>
    <col min="9730" max="9730" width="5.28515625" style="41" customWidth="1"/>
    <col min="9731" max="9731" width="19.7109375" style="41" customWidth="1"/>
    <col min="9732" max="9732" width="13.140625" style="41" customWidth="1"/>
    <col min="9733" max="9733" width="16.140625" style="41" customWidth="1"/>
    <col min="9734" max="9734" width="24.28515625" style="41" customWidth="1"/>
    <col min="9735" max="9735" width="16.7109375" style="41" customWidth="1"/>
    <col min="9736" max="9984" width="11.7109375" style="41"/>
    <col min="9985" max="9985" width="20.28515625" style="41" customWidth="1"/>
    <col min="9986" max="9986" width="5.28515625" style="41" customWidth="1"/>
    <col min="9987" max="9987" width="19.7109375" style="41" customWidth="1"/>
    <col min="9988" max="9988" width="13.140625" style="41" customWidth="1"/>
    <col min="9989" max="9989" width="16.140625" style="41" customWidth="1"/>
    <col min="9990" max="9990" width="24.28515625" style="41" customWidth="1"/>
    <col min="9991" max="9991" width="16.7109375" style="41" customWidth="1"/>
    <col min="9992" max="10240" width="11.7109375" style="41"/>
    <col min="10241" max="10241" width="20.28515625" style="41" customWidth="1"/>
    <col min="10242" max="10242" width="5.28515625" style="41" customWidth="1"/>
    <col min="10243" max="10243" width="19.7109375" style="41" customWidth="1"/>
    <col min="10244" max="10244" width="13.140625" style="41" customWidth="1"/>
    <col min="10245" max="10245" width="16.140625" style="41" customWidth="1"/>
    <col min="10246" max="10246" width="24.28515625" style="41" customWidth="1"/>
    <col min="10247" max="10247" width="16.7109375" style="41" customWidth="1"/>
    <col min="10248" max="10496" width="11.7109375" style="41"/>
    <col min="10497" max="10497" width="20.28515625" style="41" customWidth="1"/>
    <col min="10498" max="10498" width="5.28515625" style="41" customWidth="1"/>
    <col min="10499" max="10499" width="19.7109375" style="41" customWidth="1"/>
    <col min="10500" max="10500" width="13.140625" style="41" customWidth="1"/>
    <col min="10501" max="10501" width="16.140625" style="41" customWidth="1"/>
    <col min="10502" max="10502" width="24.28515625" style="41" customWidth="1"/>
    <col min="10503" max="10503" width="16.7109375" style="41" customWidth="1"/>
    <col min="10504" max="10752" width="11.7109375" style="41"/>
    <col min="10753" max="10753" width="20.28515625" style="41" customWidth="1"/>
    <col min="10754" max="10754" width="5.28515625" style="41" customWidth="1"/>
    <col min="10755" max="10755" width="19.7109375" style="41" customWidth="1"/>
    <col min="10756" max="10756" width="13.140625" style="41" customWidth="1"/>
    <col min="10757" max="10757" width="16.140625" style="41" customWidth="1"/>
    <col min="10758" max="10758" width="24.28515625" style="41" customWidth="1"/>
    <col min="10759" max="10759" width="16.7109375" style="41" customWidth="1"/>
    <col min="10760" max="11008" width="11.7109375" style="41"/>
    <col min="11009" max="11009" width="20.28515625" style="41" customWidth="1"/>
    <col min="11010" max="11010" width="5.28515625" style="41" customWidth="1"/>
    <col min="11011" max="11011" width="19.7109375" style="41" customWidth="1"/>
    <col min="11012" max="11012" width="13.140625" style="41" customWidth="1"/>
    <col min="11013" max="11013" width="16.140625" style="41" customWidth="1"/>
    <col min="11014" max="11014" width="24.28515625" style="41" customWidth="1"/>
    <col min="11015" max="11015" width="16.7109375" style="41" customWidth="1"/>
    <col min="11016" max="11264" width="11.7109375" style="41"/>
    <col min="11265" max="11265" width="20.28515625" style="41" customWidth="1"/>
    <col min="11266" max="11266" width="5.28515625" style="41" customWidth="1"/>
    <col min="11267" max="11267" width="19.7109375" style="41" customWidth="1"/>
    <col min="11268" max="11268" width="13.140625" style="41" customWidth="1"/>
    <col min="11269" max="11269" width="16.140625" style="41" customWidth="1"/>
    <col min="11270" max="11270" width="24.28515625" style="41" customWidth="1"/>
    <col min="11271" max="11271" width="16.7109375" style="41" customWidth="1"/>
    <col min="11272" max="11520" width="11.7109375" style="41"/>
    <col min="11521" max="11521" width="20.28515625" style="41" customWidth="1"/>
    <col min="11522" max="11522" width="5.28515625" style="41" customWidth="1"/>
    <col min="11523" max="11523" width="19.7109375" style="41" customWidth="1"/>
    <col min="11524" max="11524" width="13.140625" style="41" customWidth="1"/>
    <col min="11525" max="11525" width="16.140625" style="41" customWidth="1"/>
    <col min="11526" max="11526" width="24.28515625" style="41" customWidth="1"/>
    <col min="11527" max="11527" width="16.7109375" style="41" customWidth="1"/>
    <col min="11528" max="11776" width="11.7109375" style="41"/>
    <col min="11777" max="11777" width="20.28515625" style="41" customWidth="1"/>
    <col min="11778" max="11778" width="5.28515625" style="41" customWidth="1"/>
    <col min="11779" max="11779" width="19.7109375" style="41" customWidth="1"/>
    <col min="11780" max="11780" width="13.140625" style="41" customWidth="1"/>
    <col min="11781" max="11781" width="16.140625" style="41" customWidth="1"/>
    <col min="11782" max="11782" width="24.28515625" style="41" customWidth="1"/>
    <col min="11783" max="11783" width="16.7109375" style="41" customWidth="1"/>
    <col min="11784" max="12032" width="11.7109375" style="41"/>
    <col min="12033" max="12033" width="20.28515625" style="41" customWidth="1"/>
    <col min="12034" max="12034" width="5.28515625" style="41" customWidth="1"/>
    <col min="12035" max="12035" width="19.7109375" style="41" customWidth="1"/>
    <col min="12036" max="12036" width="13.140625" style="41" customWidth="1"/>
    <col min="12037" max="12037" width="16.140625" style="41" customWidth="1"/>
    <col min="12038" max="12038" width="24.28515625" style="41" customWidth="1"/>
    <col min="12039" max="12039" width="16.7109375" style="41" customWidth="1"/>
    <col min="12040" max="12288" width="11.7109375" style="41"/>
    <col min="12289" max="12289" width="20.28515625" style="41" customWidth="1"/>
    <col min="12290" max="12290" width="5.28515625" style="41" customWidth="1"/>
    <col min="12291" max="12291" width="19.7109375" style="41" customWidth="1"/>
    <col min="12292" max="12292" width="13.140625" style="41" customWidth="1"/>
    <col min="12293" max="12293" width="16.140625" style="41" customWidth="1"/>
    <col min="12294" max="12294" width="24.28515625" style="41" customWidth="1"/>
    <col min="12295" max="12295" width="16.7109375" style="41" customWidth="1"/>
    <col min="12296" max="12544" width="11.7109375" style="41"/>
    <col min="12545" max="12545" width="20.28515625" style="41" customWidth="1"/>
    <col min="12546" max="12546" width="5.28515625" style="41" customWidth="1"/>
    <col min="12547" max="12547" width="19.7109375" style="41" customWidth="1"/>
    <col min="12548" max="12548" width="13.140625" style="41" customWidth="1"/>
    <col min="12549" max="12549" width="16.140625" style="41" customWidth="1"/>
    <col min="12550" max="12550" width="24.28515625" style="41" customWidth="1"/>
    <col min="12551" max="12551" width="16.7109375" style="41" customWidth="1"/>
    <col min="12552" max="12800" width="11.7109375" style="41"/>
    <col min="12801" max="12801" width="20.28515625" style="41" customWidth="1"/>
    <col min="12802" max="12802" width="5.28515625" style="41" customWidth="1"/>
    <col min="12803" max="12803" width="19.7109375" style="41" customWidth="1"/>
    <col min="12804" max="12804" width="13.140625" style="41" customWidth="1"/>
    <col min="12805" max="12805" width="16.140625" style="41" customWidth="1"/>
    <col min="12806" max="12806" width="24.28515625" style="41" customWidth="1"/>
    <col min="12807" max="12807" width="16.7109375" style="41" customWidth="1"/>
    <col min="12808" max="13056" width="11.7109375" style="41"/>
    <col min="13057" max="13057" width="20.28515625" style="41" customWidth="1"/>
    <col min="13058" max="13058" width="5.28515625" style="41" customWidth="1"/>
    <col min="13059" max="13059" width="19.7109375" style="41" customWidth="1"/>
    <col min="13060" max="13060" width="13.140625" style="41" customWidth="1"/>
    <col min="13061" max="13061" width="16.140625" style="41" customWidth="1"/>
    <col min="13062" max="13062" width="24.28515625" style="41" customWidth="1"/>
    <col min="13063" max="13063" width="16.7109375" style="41" customWidth="1"/>
    <col min="13064" max="13312" width="11.7109375" style="41"/>
    <col min="13313" max="13313" width="20.28515625" style="41" customWidth="1"/>
    <col min="13314" max="13314" width="5.28515625" style="41" customWidth="1"/>
    <col min="13315" max="13315" width="19.7109375" style="41" customWidth="1"/>
    <col min="13316" max="13316" width="13.140625" style="41" customWidth="1"/>
    <col min="13317" max="13317" width="16.140625" style="41" customWidth="1"/>
    <col min="13318" max="13318" width="24.28515625" style="41" customWidth="1"/>
    <col min="13319" max="13319" width="16.7109375" style="41" customWidth="1"/>
    <col min="13320" max="13568" width="11.7109375" style="41"/>
    <col min="13569" max="13569" width="20.28515625" style="41" customWidth="1"/>
    <col min="13570" max="13570" width="5.28515625" style="41" customWidth="1"/>
    <col min="13571" max="13571" width="19.7109375" style="41" customWidth="1"/>
    <col min="13572" max="13572" width="13.140625" style="41" customWidth="1"/>
    <col min="13573" max="13573" width="16.140625" style="41" customWidth="1"/>
    <col min="13574" max="13574" width="24.28515625" style="41" customWidth="1"/>
    <col min="13575" max="13575" width="16.7109375" style="41" customWidth="1"/>
    <col min="13576" max="13824" width="11.7109375" style="41"/>
    <col min="13825" max="13825" width="20.28515625" style="41" customWidth="1"/>
    <col min="13826" max="13826" width="5.28515625" style="41" customWidth="1"/>
    <col min="13827" max="13827" width="19.7109375" style="41" customWidth="1"/>
    <col min="13828" max="13828" width="13.140625" style="41" customWidth="1"/>
    <col min="13829" max="13829" width="16.140625" style="41" customWidth="1"/>
    <col min="13830" max="13830" width="24.28515625" style="41" customWidth="1"/>
    <col min="13831" max="13831" width="16.7109375" style="41" customWidth="1"/>
    <col min="13832" max="14080" width="11.7109375" style="41"/>
    <col min="14081" max="14081" width="20.28515625" style="41" customWidth="1"/>
    <col min="14082" max="14082" width="5.28515625" style="41" customWidth="1"/>
    <col min="14083" max="14083" width="19.7109375" style="41" customWidth="1"/>
    <col min="14084" max="14084" width="13.140625" style="41" customWidth="1"/>
    <col min="14085" max="14085" width="16.140625" style="41" customWidth="1"/>
    <col min="14086" max="14086" width="24.28515625" style="41" customWidth="1"/>
    <col min="14087" max="14087" width="16.7109375" style="41" customWidth="1"/>
    <col min="14088" max="14336" width="11.7109375" style="41"/>
    <col min="14337" max="14337" width="20.28515625" style="41" customWidth="1"/>
    <col min="14338" max="14338" width="5.28515625" style="41" customWidth="1"/>
    <col min="14339" max="14339" width="19.7109375" style="41" customWidth="1"/>
    <col min="14340" max="14340" width="13.140625" style="41" customWidth="1"/>
    <col min="14341" max="14341" width="16.140625" style="41" customWidth="1"/>
    <col min="14342" max="14342" width="24.28515625" style="41" customWidth="1"/>
    <col min="14343" max="14343" width="16.7109375" style="41" customWidth="1"/>
    <col min="14344" max="14592" width="11.7109375" style="41"/>
    <col min="14593" max="14593" width="20.28515625" style="41" customWidth="1"/>
    <col min="14594" max="14594" width="5.28515625" style="41" customWidth="1"/>
    <col min="14595" max="14595" width="19.7109375" style="41" customWidth="1"/>
    <col min="14596" max="14596" width="13.140625" style="41" customWidth="1"/>
    <col min="14597" max="14597" width="16.140625" style="41" customWidth="1"/>
    <col min="14598" max="14598" width="24.28515625" style="41" customWidth="1"/>
    <col min="14599" max="14599" width="16.7109375" style="41" customWidth="1"/>
    <col min="14600" max="14848" width="11.7109375" style="41"/>
    <col min="14849" max="14849" width="20.28515625" style="41" customWidth="1"/>
    <col min="14850" max="14850" width="5.28515625" style="41" customWidth="1"/>
    <col min="14851" max="14851" width="19.7109375" style="41" customWidth="1"/>
    <col min="14852" max="14852" width="13.140625" style="41" customWidth="1"/>
    <col min="14853" max="14853" width="16.140625" style="41" customWidth="1"/>
    <col min="14854" max="14854" width="24.28515625" style="41" customWidth="1"/>
    <col min="14855" max="14855" width="16.7109375" style="41" customWidth="1"/>
    <col min="14856" max="15104" width="11.7109375" style="41"/>
    <col min="15105" max="15105" width="20.28515625" style="41" customWidth="1"/>
    <col min="15106" max="15106" width="5.28515625" style="41" customWidth="1"/>
    <col min="15107" max="15107" width="19.7109375" style="41" customWidth="1"/>
    <col min="15108" max="15108" width="13.140625" style="41" customWidth="1"/>
    <col min="15109" max="15109" width="16.140625" style="41" customWidth="1"/>
    <col min="15110" max="15110" width="24.28515625" style="41" customWidth="1"/>
    <col min="15111" max="15111" width="16.7109375" style="41" customWidth="1"/>
    <col min="15112" max="15360" width="11.7109375" style="41"/>
    <col min="15361" max="15361" width="20.28515625" style="41" customWidth="1"/>
    <col min="15362" max="15362" width="5.28515625" style="41" customWidth="1"/>
    <col min="15363" max="15363" width="19.7109375" style="41" customWidth="1"/>
    <col min="15364" max="15364" width="13.140625" style="41" customWidth="1"/>
    <col min="15365" max="15365" width="16.140625" style="41" customWidth="1"/>
    <col min="15366" max="15366" width="24.28515625" style="41" customWidth="1"/>
    <col min="15367" max="15367" width="16.7109375" style="41" customWidth="1"/>
    <col min="15368" max="15616" width="11.7109375" style="41"/>
    <col min="15617" max="15617" width="20.28515625" style="41" customWidth="1"/>
    <col min="15618" max="15618" width="5.28515625" style="41" customWidth="1"/>
    <col min="15619" max="15619" width="19.7109375" style="41" customWidth="1"/>
    <col min="15620" max="15620" width="13.140625" style="41" customWidth="1"/>
    <col min="15621" max="15621" width="16.140625" style="41" customWidth="1"/>
    <col min="15622" max="15622" width="24.28515625" style="41" customWidth="1"/>
    <col min="15623" max="15623" width="16.7109375" style="41" customWidth="1"/>
    <col min="15624" max="15872" width="11.7109375" style="41"/>
    <col min="15873" max="15873" width="20.28515625" style="41" customWidth="1"/>
    <col min="15874" max="15874" width="5.28515625" style="41" customWidth="1"/>
    <col min="15875" max="15875" width="19.7109375" style="41" customWidth="1"/>
    <col min="15876" max="15876" width="13.140625" style="41" customWidth="1"/>
    <col min="15877" max="15877" width="16.140625" style="41" customWidth="1"/>
    <col min="15878" max="15878" width="24.28515625" style="41" customWidth="1"/>
    <col min="15879" max="15879" width="16.7109375" style="41" customWidth="1"/>
    <col min="15880" max="16128" width="11.7109375" style="41"/>
    <col min="16129" max="16129" width="20.28515625" style="41" customWidth="1"/>
    <col min="16130" max="16130" width="5.28515625" style="41" customWidth="1"/>
    <col min="16131" max="16131" width="19.7109375" style="41" customWidth="1"/>
    <col min="16132" max="16132" width="13.140625" style="41" customWidth="1"/>
    <col min="16133" max="16133" width="16.140625" style="41" customWidth="1"/>
    <col min="16134" max="16134" width="24.28515625" style="41" customWidth="1"/>
    <col min="16135" max="16135" width="16.7109375" style="41" customWidth="1"/>
    <col min="16136" max="16384" width="11.7109375" style="41"/>
  </cols>
  <sheetData>
    <row r="1" spans="1:7" ht="53.85" customHeight="1">
      <c r="A1" s="189" t="s">
        <v>289</v>
      </c>
      <c r="B1" s="189"/>
      <c r="C1" s="189"/>
      <c r="D1" s="189"/>
      <c r="E1" s="189"/>
      <c r="F1" s="189"/>
      <c r="G1" s="189"/>
    </row>
    <row r="2" spans="1:7" ht="17.25">
      <c r="F2" s="61" t="s">
        <v>290</v>
      </c>
      <c r="G2" s="62">
        <f>SUM(D4:D54)</f>
        <v>9809055</v>
      </c>
    </row>
    <row r="3" spans="1:7" ht="17.25">
      <c r="B3" s="63" t="s">
        <v>291</v>
      </c>
      <c r="C3" s="63" t="s">
        <v>292</v>
      </c>
      <c r="D3" s="64" t="s">
        <v>257</v>
      </c>
      <c r="E3" s="64" t="s">
        <v>166</v>
      </c>
      <c r="F3" s="61" t="s">
        <v>293</v>
      </c>
      <c r="G3" s="62">
        <f>SUM(D5:D55)</f>
        <v>9673280</v>
      </c>
    </row>
    <row r="4" spans="1:7">
      <c r="B4" s="65" t="s">
        <v>294</v>
      </c>
      <c r="C4" s="59" t="s">
        <v>295</v>
      </c>
      <c r="D4" s="66">
        <v>135775</v>
      </c>
      <c r="E4" s="66">
        <v>4464356</v>
      </c>
    </row>
    <row r="5" spans="1:7">
      <c r="B5" s="65" t="s">
        <v>346</v>
      </c>
      <c r="C5" s="59" t="s">
        <v>296</v>
      </c>
      <c r="D5" s="66">
        <v>1700138</v>
      </c>
      <c r="E5" s="66">
        <v>634892</v>
      </c>
    </row>
    <row r="6" spans="1:7">
      <c r="B6" s="65" t="s">
        <v>347</v>
      </c>
      <c r="C6" s="59" t="s">
        <v>297</v>
      </c>
      <c r="D6" s="66">
        <v>295176</v>
      </c>
      <c r="E6" s="66">
        <v>5307331</v>
      </c>
    </row>
    <row r="7" spans="1:7">
      <c r="B7" s="65" t="s">
        <v>348</v>
      </c>
      <c r="C7" s="59" t="s">
        <v>298</v>
      </c>
      <c r="D7" s="66">
        <v>137742</v>
      </c>
      <c r="E7" s="66">
        <v>2692090</v>
      </c>
    </row>
    <row r="8" spans="1:7">
      <c r="B8" s="65" t="s">
        <v>349</v>
      </c>
      <c r="C8" s="59" t="s">
        <v>299</v>
      </c>
      <c r="D8" s="66">
        <v>424002</v>
      </c>
      <c r="E8" s="66">
        <v>34501130</v>
      </c>
    </row>
    <row r="9" spans="1:7">
      <c r="B9" s="65" t="s">
        <v>350</v>
      </c>
      <c r="C9" s="59" t="s">
        <v>300</v>
      </c>
      <c r="D9" s="66">
        <v>269618</v>
      </c>
      <c r="E9" s="66">
        <v>4417714</v>
      </c>
    </row>
    <row r="10" spans="1:7">
      <c r="B10" s="65" t="s">
        <v>351</v>
      </c>
      <c r="C10" s="59" t="s">
        <v>301</v>
      </c>
      <c r="D10" s="66">
        <v>14358</v>
      </c>
      <c r="E10" s="66">
        <v>3425074</v>
      </c>
    </row>
    <row r="11" spans="1:7">
      <c r="B11" s="65" t="s">
        <v>352</v>
      </c>
      <c r="C11" s="59" t="s">
        <v>302</v>
      </c>
      <c r="D11" s="66">
        <v>6448</v>
      </c>
      <c r="E11" s="66">
        <v>796165</v>
      </c>
    </row>
    <row r="12" spans="1:7">
      <c r="B12" s="65" t="s">
        <v>353</v>
      </c>
      <c r="C12" s="59" t="s">
        <v>303</v>
      </c>
      <c r="D12" s="66">
        <v>177</v>
      </c>
      <c r="E12" s="66">
        <v>571822</v>
      </c>
    </row>
    <row r="13" spans="1:7">
      <c r="B13" s="65" t="s">
        <v>354</v>
      </c>
      <c r="C13" s="59" t="s">
        <v>304</v>
      </c>
      <c r="D13" s="66">
        <v>170314</v>
      </c>
      <c r="E13" s="66">
        <v>16396515</v>
      </c>
    </row>
    <row r="14" spans="1:7">
      <c r="B14" s="65" t="s">
        <v>355</v>
      </c>
      <c r="C14" s="59" t="s">
        <v>305</v>
      </c>
      <c r="D14" s="66">
        <v>153952</v>
      </c>
      <c r="E14" s="66">
        <v>8383915</v>
      </c>
    </row>
    <row r="15" spans="1:7">
      <c r="B15" s="65" t="s">
        <v>356</v>
      </c>
      <c r="C15" s="59" t="s">
        <v>306</v>
      </c>
      <c r="D15" s="66">
        <v>28313</v>
      </c>
      <c r="E15" s="66">
        <v>1224398</v>
      </c>
    </row>
    <row r="16" spans="1:7">
      <c r="B16" s="65" t="s">
        <v>357</v>
      </c>
      <c r="C16" s="59" t="s">
        <v>307</v>
      </c>
      <c r="D16" s="66">
        <v>216456</v>
      </c>
      <c r="E16" s="66">
        <v>1321006</v>
      </c>
    </row>
    <row r="17" spans="2:5">
      <c r="B17" s="65" t="s">
        <v>358</v>
      </c>
      <c r="C17" s="59" t="s">
        <v>308</v>
      </c>
      <c r="D17" s="66">
        <v>150007</v>
      </c>
      <c r="E17" s="66">
        <v>12482301</v>
      </c>
    </row>
    <row r="18" spans="2:5">
      <c r="B18" s="65" t="s">
        <v>359</v>
      </c>
      <c r="C18" s="59" t="s">
        <v>309</v>
      </c>
      <c r="D18" s="66">
        <v>94328</v>
      </c>
      <c r="E18" s="66">
        <v>6114745</v>
      </c>
    </row>
    <row r="19" spans="2:5">
      <c r="B19" s="65" t="s">
        <v>360</v>
      </c>
      <c r="C19" s="59" t="s">
        <v>310</v>
      </c>
      <c r="D19" s="66">
        <v>145754</v>
      </c>
      <c r="E19" s="66">
        <v>2923179</v>
      </c>
    </row>
    <row r="20" spans="2:5">
      <c r="B20" s="65" t="s">
        <v>361</v>
      </c>
      <c r="C20" s="59" t="s">
        <v>311</v>
      </c>
      <c r="D20" s="66">
        <v>213111</v>
      </c>
      <c r="E20" s="66">
        <v>2694641</v>
      </c>
    </row>
    <row r="21" spans="2:5">
      <c r="B21" s="65" t="s">
        <v>362</v>
      </c>
      <c r="C21" s="59" t="s">
        <v>312</v>
      </c>
      <c r="D21" s="66">
        <v>104665</v>
      </c>
      <c r="E21" s="66">
        <v>4065556</v>
      </c>
    </row>
    <row r="22" spans="2:5">
      <c r="B22" s="65" t="s">
        <v>363</v>
      </c>
      <c r="C22" s="59" t="s">
        <v>313</v>
      </c>
      <c r="D22" s="66">
        <v>134275</v>
      </c>
      <c r="E22" s="66">
        <v>4465430</v>
      </c>
    </row>
    <row r="23" spans="2:5">
      <c r="B23" s="65" t="s">
        <v>364</v>
      </c>
      <c r="C23" s="59" t="s">
        <v>314</v>
      </c>
      <c r="D23" s="66">
        <v>91653</v>
      </c>
      <c r="E23" s="66">
        <v>1286670</v>
      </c>
    </row>
    <row r="24" spans="2:5">
      <c r="B24" s="65" t="s">
        <v>365</v>
      </c>
      <c r="C24" s="59" t="s">
        <v>315</v>
      </c>
      <c r="D24" s="66">
        <v>32134</v>
      </c>
      <c r="E24" s="66">
        <v>5375156</v>
      </c>
    </row>
    <row r="25" spans="2:5">
      <c r="B25" s="65" t="s">
        <v>366</v>
      </c>
      <c r="C25" s="59" t="s">
        <v>316</v>
      </c>
      <c r="D25" s="66">
        <v>27337</v>
      </c>
      <c r="E25" s="66">
        <v>6379304</v>
      </c>
    </row>
    <row r="26" spans="2:5">
      <c r="B26" s="65" t="s">
        <v>367</v>
      </c>
      <c r="C26" s="59" t="s">
        <v>317</v>
      </c>
      <c r="D26" s="66">
        <v>250465</v>
      </c>
      <c r="E26" s="66">
        <v>9990817</v>
      </c>
    </row>
    <row r="27" spans="2:5">
      <c r="B27" s="65" t="s">
        <v>368</v>
      </c>
      <c r="C27" s="59" t="s">
        <v>318</v>
      </c>
      <c r="D27" s="66">
        <v>225182</v>
      </c>
      <c r="E27" s="66">
        <v>4972294</v>
      </c>
    </row>
    <row r="28" spans="2:5">
      <c r="B28" s="65" t="s">
        <v>369</v>
      </c>
      <c r="C28" s="59" t="s">
        <v>319</v>
      </c>
      <c r="D28" s="66">
        <v>125443</v>
      </c>
      <c r="E28" s="66">
        <v>2858029</v>
      </c>
    </row>
    <row r="29" spans="2:5">
      <c r="B29" s="65" t="s">
        <v>370</v>
      </c>
      <c r="C29" s="59" t="s">
        <v>320</v>
      </c>
      <c r="D29" s="66">
        <v>180546</v>
      </c>
      <c r="E29" s="66">
        <v>5629707</v>
      </c>
    </row>
    <row r="30" spans="2:5">
      <c r="B30" s="65" t="s">
        <v>371</v>
      </c>
      <c r="C30" s="59" t="s">
        <v>321</v>
      </c>
      <c r="D30" s="66">
        <v>380850</v>
      </c>
      <c r="E30" s="66">
        <v>904433</v>
      </c>
    </row>
    <row r="31" spans="2:5">
      <c r="B31" s="65" t="s">
        <v>372</v>
      </c>
      <c r="C31" s="59" t="s">
        <v>322</v>
      </c>
      <c r="D31" s="66">
        <v>200358</v>
      </c>
      <c r="E31" s="66">
        <v>1713235</v>
      </c>
    </row>
    <row r="32" spans="2:5">
      <c r="B32" s="65" t="s">
        <v>373</v>
      </c>
      <c r="C32" s="59" t="s">
        <v>323</v>
      </c>
      <c r="D32" s="66">
        <v>286367</v>
      </c>
      <c r="E32" s="66">
        <v>2106074</v>
      </c>
    </row>
    <row r="33" spans="2:5">
      <c r="B33" s="65" t="s">
        <v>374</v>
      </c>
      <c r="C33" s="59" t="s">
        <v>324</v>
      </c>
      <c r="D33" s="66">
        <v>24219</v>
      </c>
      <c r="E33" s="66">
        <v>1259181</v>
      </c>
    </row>
    <row r="34" spans="2:5">
      <c r="B34" s="65" t="s">
        <v>375</v>
      </c>
      <c r="C34" s="59" t="s">
        <v>325</v>
      </c>
      <c r="D34" s="66">
        <v>22590</v>
      </c>
      <c r="E34" s="66">
        <v>8484431</v>
      </c>
    </row>
    <row r="35" spans="2:5">
      <c r="B35" s="65" t="s">
        <v>376</v>
      </c>
      <c r="C35" s="59" t="s">
        <v>326</v>
      </c>
      <c r="D35" s="66">
        <v>314939</v>
      </c>
      <c r="E35" s="66">
        <v>1829146</v>
      </c>
    </row>
    <row r="36" spans="2:5">
      <c r="B36" s="65" t="s">
        <v>377</v>
      </c>
      <c r="C36" s="59" t="s">
        <v>327</v>
      </c>
      <c r="D36" s="66">
        <v>141080</v>
      </c>
      <c r="E36" s="66">
        <v>19011378</v>
      </c>
    </row>
    <row r="37" spans="2:5">
      <c r="B37" s="65" t="s">
        <v>378</v>
      </c>
      <c r="C37" s="59" t="s">
        <v>328</v>
      </c>
      <c r="D37" s="66">
        <v>139397</v>
      </c>
      <c r="E37" s="66">
        <v>8186268</v>
      </c>
    </row>
    <row r="38" spans="2:5">
      <c r="B38" s="65" t="s">
        <v>379</v>
      </c>
      <c r="C38" s="59" t="s">
        <v>329</v>
      </c>
      <c r="D38" s="66">
        <v>183123</v>
      </c>
      <c r="E38" s="66">
        <v>634448</v>
      </c>
    </row>
    <row r="39" spans="2:5">
      <c r="B39" s="65" t="s">
        <v>380</v>
      </c>
      <c r="C39" s="59" t="s">
        <v>330</v>
      </c>
      <c r="D39" s="66">
        <v>116103</v>
      </c>
      <c r="E39" s="66">
        <v>11373541</v>
      </c>
    </row>
    <row r="40" spans="2:5">
      <c r="B40" s="65" t="s">
        <v>381</v>
      </c>
      <c r="C40" s="59" t="s">
        <v>331</v>
      </c>
      <c r="D40" s="66">
        <v>181048</v>
      </c>
      <c r="E40" s="66">
        <v>3460097</v>
      </c>
    </row>
    <row r="41" spans="2:5">
      <c r="B41" s="65" t="s">
        <v>382</v>
      </c>
      <c r="C41" s="59" t="s">
        <v>332</v>
      </c>
      <c r="D41" s="66">
        <v>254819</v>
      </c>
      <c r="E41" s="66">
        <v>3472867</v>
      </c>
    </row>
    <row r="42" spans="2:5">
      <c r="B42" s="65" t="s">
        <v>383</v>
      </c>
      <c r="C42" s="59" t="s">
        <v>333</v>
      </c>
      <c r="D42" s="66">
        <v>119291</v>
      </c>
      <c r="E42" s="66">
        <v>12287150</v>
      </c>
    </row>
    <row r="43" spans="2:5">
      <c r="B43" s="65" t="s">
        <v>384</v>
      </c>
      <c r="C43" s="59" t="s">
        <v>334</v>
      </c>
      <c r="D43" s="66">
        <v>4002</v>
      </c>
      <c r="E43" s="66">
        <v>1058920</v>
      </c>
    </row>
    <row r="44" spans="2:5">
      <c r="B44" s="65" t="s">
        <v>385</v>
      </c>
      <c r="C44" s="59" t="s">
        <v>335</v>
      </c>
      <c r="D44" s="66">
        <v>82902</v>
      </c>
      <c r="E44" s="66">
        <v>4063011</v>
      </c>
    </row>
    <row r="45" spans="2:5">
      <c r="B45" s="65" t="s">
        <v>386</v>
      </c>
      <c r="C45" s="59" t="s">
        <v>336</v>
      </c>
      <c r="D45" s="66">
        <v>199744</v>
      </c>
      <c r="E45" s="66">
        <v>756600</v>
      </c>
    </row>
    <row r="46" spans="2:5">
      <c r="B46" s="65" t="s">
        <v>387</v>
      </c>
      <c r="C46" s="59" t="s">
        <v>337</v>
      </c>
      <c r="D46" s="66">
        <v>109158</v>
      </c>
      <c r="E46" s="66">
        <v>5740021</v>
      </c>
    </row>
    <row r="47" spans="2:5">
      <c r="B47" s="65" t="s">
        <v>388</v>
      </c>
      <c r="C47" s="59" t="s">
        <v>338</v>
      </c>
      <c r="D47" s="66">
        <v>695676</v>
      </c>
      <c r="E47" s="66">
        <v>21325018</v>
      </c>
    </row>
    <row r="48" spans="2:5">
      <c r="B48" s="65" t="s">
        <v>389</v>
      </c>
      <c r="C48" s="59" t="s">
        <v>339</v>
      </c>
      <c r="D48" s="66">
        <v>219902</v>
      </c>
      <c r="E48" s="66">
        <v>2269789</v>
      </c>
    </row>
    <row r="49" spans="2:5">
      <c r="B49" s="65" t="s">
        <v>390</v>
      </c>
      <c r="C49" s="59" t="s">
        <v>340</v>
      </c>
      <c r="D49" s="66">
        <v>24903</v>
      </c>
      <c r="E49" s="66">
        <v>613090</v>
      </c>
    </row>
    <row r="50" spans="2:5">
      <c r="B50" s="65" t="s">
        <v>391</v>
      </c>
      <c r="C50" s="59" t="s">
        <v>341</v>
      </c>
      <c r="D50" s="66">
        <v>110792</v>
      </c>
      <c r="E50" s="66">
        <v>7187734</v>
      </c>
    </row>
    <row r="51" spans="2:5">
      <c r="B51" s="65" t="s">
        <v>392</v>
      </c>
      <c r="C51" s="59" t="s">
        <v>342</v>
      </c>
      <c r="D51" s="66">
        <v>184672</v>
      </c>
      <c r="E51" s="66">
        <v>5987973</v>
      </c>
    </row>
    <row r="52" spans="2:5">
      <c r="B52" s="65" t="s">
        <v>393</v>
      </c>
      <c r="C52" s="59" t="s">
        <v>343</v>
      </c>
      <c r="D52" s="66">
        <v>62759</v>
      </c>
      <c r="E52" s="66">
        <v>1801916</v>
      </c>
    </row>
    <row r="53" spans="2:5">
      <c r="B53" s="65" t="s">
        <v>394</v>
      </c>
      <c r="C53" s="59" t="s">
        <v>344</v>
      </c>
      <c r="D53" s="66">
        <v>169643</v>
      </c>
      <c r="E53" s="66">
        <v>5401906</v>
      </c>
    </row>
    <row r="54" spans="2:5">
      <c r="B54" s="65" t="s">
        <v>395</v>
      </c>
      <c r="C54" s="59" t="s">
        <v>345</v>
      </c>
      <c r="D54" s="66">
        <v>253349</v>
      </c>
      <c r="E54" s="66">
        <v>494423</v>
      </c>
    </row>
  </sheetData>
  <sheetProtection selectLockedCells="1" selectUnlockedCells="1"/>
  <mergeCells count="1">
    <mergeCell ref="A1:G1"/>
  </mergeCells>
  <phoneticPr fontId="12" type="noConversion"/>
  <conditionalFormatting sqref="G2:G3">
    <cfRule type="cellIs" dxfId="1" priority="1" stopIfTrue="1" operator="equal">
      <formula>SUM(D4:D54)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F15"/>
  <sheetViews>
    <sheetView workbookViewId="0">
      <selection activeCell="B11" sqref="B11"/>
    </sheetView>
  </sheetViews>
  <sheetFormatPr baseColWidth="10" defaultColWidth="11.140625" defaultRowHeight="12.75"/>
  <cols>
    <col min="1" max="1" width="68.5703125" style="132" customWidth="1"/>
    <col min="2" max="2" width="22.85546875" style="26" customWidth="1"/>
    <col min="3" max="3" width="7.85546875" style="26" customWidth="1"/>
    <col min="4" max="16384" width="11.140625" style="26"/>
  </cols>
  <sheetData>
    <row r="2" spans="1:6" ht="23.65" customHeight="1">
      <c r="A2" s="174" t="s">
        <v>9</v>
      </c>
      <c r="B2" s="174"/>
    </row>
    <row r="3" spans="1:6" ht="25.15" customHeight="1">
      <c r="A3" s="20"/>
      <c r="B3" s="20"/>
    </row>
    <row r="4" spans="1:6" ht="19.7" customHeight="1">
      <c r="A4" s="128" t="s">
        <v>10</v>
      </c>
      <c r="B4" s="128" t="s">
        <v>11</v>
      </c>
    </row>
    <row r="5" spans="1:6" ht="21.4" customHeight="1">
      <c r="A5" s="133" t="s">
        <v>12</v>
      </c>
      <c r="B5" s="129">
        <f>7815+2703</f>
        <v>10518</v>
      </c>
      <c r="D5" s="88" t="s">
        <v>13</v>
      </c>
    </row>
    <row r="6" spans="1:6" ht="10.9" customHeight="1">
      <c r="A6" s="134"/>
      <c r="B6" s="130"/>
    </row>
    <row r="7" spans="1:6" ht="21.4" customHeight="1">
      <c r="A7" s="133" t="s">
        <v>14</v>
      </c>
      <c r="B7" s="129">
        <f>12202+75+311</f>
        <v>12588</v>
      </c>
    </row>
    <row r="8" spans="1:6" ht="9.6" customHeight="1">
      <c r="A8" s="134"/>
      <c r="B8" s="130"/>
    </row>
    <row r="9" spans="1:6" ht="21.4" customHeight="1">
      <c r="A9" s="133" t="s">
        <v>15</v>
      </c>
      <c r="B9" s="129">
        <f>624+97+816</f>
        <v>1537</v>
      </c>
    </row>
    <row r="10" spans="1:6" ht="15">
      <c r="A10" s="135"/>
      <c r="B10" s="20"/>
    </row>
    <row r="11" spans="1:6" ht="21.75" customHeight="1">
      <c r="A11" s="135" t="s">
        <v>16</v>
      </c>
      <c r="B11" s="129">
        <f>11+13+17+19</f>
        <v>60</v>
      </c>
    </row>
    <row r="12" spans="1:6">
      <c r="A12" s="131"/>
      <c r="B12" s="20"/>
    </row>
    <row r="13" spans="1:6" ht="21.4" customHeight="1"/>
    <row r="15" spans="1:6">
      <c r="A15" s="175"/>
      <c r="B15" s="175"/>
      <c r="C15" s="175"/>
      <c r="D15" s="175"/>
      <c r="E15" s="175"/>
      <c r="F15" s="175"/>
    </row>
  </sheetData>
  <mergeCells count="2">
    <mergeCell ref="A2:B2"/>
    <mergeCell ref="A15:F15"/>
  </mergeCells>
  <conditionalFormatting sqref="B5">
    <cfRule type="cellIs" dxfId="30" priority="5" operator="equal">
      <formula>7815+2703</formula>
    </cfRule>
  </conditionalFormatting>
  <conditionalFormatting sqref="B7">
    <cfRule type="cellIs" dxfId="29" priority="4" operator="equal">
      <formula>12202+75+311</formula>
    </cfRule>
  </conditionalFormatting>
  <conditionalFormatting sqref="B9">
    <cfRule type="cellIs" dxfId="28" priority="3" operator="equal">
      <formula>624+97+816</formula>
    </cfRule>
  </conditionalFormatting>
  <conditionalFormatting sqref="B11">
    <cfRule type="cellIs" dxfId="27" priority="1" operator="equal">
      <formula>11+13+17+19</formula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8740157499999996" bottom="0.78740157499999996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B2:L25"/>
  <sheetViews>
    <sheetView zoomScaleNormal="100" workbookViewId="0">
      <selection activeCell="E16" sqref="E16"/>
    </sheetView>
  </sheetViews>
  <sheetFormatPr baseColWidth="10" defaultColWidth="10.7109375" defaultRowHeight="12.75"/>
  <cols>
    <col min="1" max="1" width="4.140625" customWidth="1"/>
    <col min="2" max="2" width="11" customWidth="1"/>
    <col min="3" max="5" width="9.28515625" customWidth="1"/>
  </cols>
  <sheetData>
    <row r="2" spans="2:7" ht="18">
      <c r="B2" s="177" t="s">
        <v>17</v>
      </c>
      <c r="C2" s="177"/>
      <c r="D2" s="177"/>
      <c r="E2" s="177"/>
    </row>
    <row r="3" spans="2:7" ht="21.75" customHeight="1">
      <c r="B3" s="176" t="s">
        <v>18</v>
      </c>
      <c r="C3" s="176"/>
      <c r="D3" s="176"/>
      <c r="E3" s="176"/>
    </row>
    <row r="6" spans="2:7" ht="20.65" customHeight="1">
      <c r="C6" s="159"/>
      <c r="D6" s="160">
        <v>23</v>
      </c>
      <c r="E6" s="161">
        <v>12</v>
      </c>
    </row>
    <row r="7" spans="2:7" ht="20.65" customHeight="1">
      <c r="B7" s="159"/>
      <c r="C7" s="162">
        <v>28</v>
      </c>
      <c r="D7" s="159"/>
    </row>
    <row r="8" spans="2:7" ht="20.65" customHeight="1">
      <c r="C8" s="160">
        <v>6</v>
      </c>
      <c r="D8" s="163">
        <v>2</v>
      </c>
      <c r="E8" s="160">
        <v>18</v>
      </c>
    </row>
    <row r="9" spans="2:7" ht="20.65" customHeight="1">
      <c r="B9" s="159"/>
      <c r="C9" s="159"/>
      <c r="D9" s="159"/>
    </row>
    <row r="10" spans="2:7" ht="20.65" customHeight="1">
      <c r="C10" s="161">
        <v>9</v>
      </c>
      <c r="D10" s="159"/>
      <c r="E10" s="163">
        <v>28</v>
      </c>
    </row>
    <row r="11" spans="2:7" ht="20.65" customHeight="1">
      <c r="B11" s="159"/>
      <c r="C11" s="159"/>
      <c r="D11" s="162">
        <v>5</v>
      </c>
    </row>
    <row r="12" spans="2:7" ht="20.65" customHeight="1">
      <c r="C12" s="159"/>
      <c r="D12" s="159"/>
    </row>
    <row r="13" spans="2:7" ht="20.65" customHeight="1">
      <c r="B13" s="159"/>
      <c r="C13" s="162">
        <v>17</v>
      </c>
      <c r="D13" s="161">
        <v>26</v>
      </c>
      <c r="E13" s="163">
        <v>3</v>
      </c>
    </row>
    <row r="14" spans="2:7" ht="13.5" thickBot="1"/>
    <row r="15" spans="2:7" hidden="1"/>
    <row r="16" spans="2:7" ht="19.7" customHeight="1" thickBot="1">
      <c r="B16" s="4"/>
      <c r="C16" s="5"/>
      <c r="D16" s="164" t="s">
        <v>19</v>
      </c>
      <c r="E16" s="17">
        <f>E6+C10+D13</f>
        <v>47</v>
      </c>
      <c r="F16" s="12"/>
      <c r="G16" s="88" t="s">
        <v>20</v>
      </c>
    </row>
    <row r="17" spans="2:12" ht="5.45" customHeight="1" thickBot="1"/>
    <row r="18" spans="2:12" ht="19.7" customHeight="1" thickBot="1">
      <c r="B18" s="6"/>
      <c r="C18" s="7"/>
      <c r="D18" s="165" t="s">
        <v>21</v>
      </c>
      <c r="E18" s="17">
        <f>D8+E10+E13</f>
        <v>33</v>
      </c>
    </row>
    <row r="19" spans="2:12" ht="5.45" customHeight="1" thickBot="1"/>
    <row r="20" spans="2:12" ht="19.7" customHeight="1" thickBot="1">
      <c r="B20" s="8"/>
      <c r="C20" s="9"/>
      <c r="D20" s="166" t="s">
        <v>22</v>
      </c>
      <c r="E20" s="17">
        <f>D6+C8+E8</f>
        <v>47</v>
      </c>
    </row>
    <row r="21" spans="2:12" ht="5.45" customHeight="1" thickBot="1"/>
    <row r="22" spans="2:12" ht="19.7" customHeight="1" thickBot="1">
      <c r="B22" s="10"/>
      <c r="C22" s="11"/>
      <c r="D22" s="167" t="s">
        <v>23</v>
      </c>
      <c r="E22" s="17">
        <f>C7+D11+C13</f>
        <v>50</v>
      </c>
    </row>
    <row r="23" spans="2:12">
      <c r="I23" s="13"/>
    </row>
    <row r="25" spans="2:12">
      <c r="G25" s="178"/>
      <c r="H25" s="178"/>
      <c r="I25" s="178"/>
      <c r="J25" s="178"/>
      <c r="K25" s="178"/>
      <c r="L25" s="178"/>
    </row>
  </sheetData>
  <mergeCells count="3">
    <mergeCell ref="B3:E3"/>
    <mergeCell ref="B2:E2"/>
    <mergeCell ref="G25:L25"/>
  </mergeCells>
  <phoneticPr fontId="12" type="noConversion"/>
  <conditionalFormatting sqref="E16">
    <cfRule type="cellIs" dxfId="26" priority="3" stopIfTrue="1" operator="equal">
      <formula>E6+C10+D13</formula>
    </cfRule>
  </conditionalFormatting>
  <conditionalFormatting sqref="E18">
    <cfRule type="cellIs" dxfId="25" priority="2" stopIfTrue="1" operator="equal">
      <formula>E13+D8+E10</formula>
    </cfRule>
  </conditionalFormatting>
  <conditionalFormatting sqref="E20">
    <cfRule type="cellIs" dxfId="24" priority="4" stopIfTrue="1" operator="equal">
      <formula>E8+C8+D6</formula>
    </cfRule>
  </conditionalFormatting>
  <conditionalFormatting sqref="E22">
    <cfRule type="cellIs" dxfId="23" priority="1" stopIfTrue="1" operator="equal">
      <formula>C13+D11+C7</formula>
    </cfRule>
  </conditionalFormatting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B3:I18"/>
  <sheetViews>
    <sheetView workbookViewId="0">
      <selection activeCell="G19" sqref="G19"/>
    </sheetView>
  </sheetViews>
  <sheetFormatPr baseColWidth="10" defaultColWidth="10.7109375" defaultRowHeight="12.75"/>
  <cols>
    <col min="2" max="6" width="7.7109375" customWidth="1"/>
    <col min="7" max="7" width="7" customWidth="1"/>
    <col min="8" max="8" width="7.85546875" customWidth="1"/>
    <col min="9" max="9" width="38.42578125" customWidth="1"/>
  </cols>
  <sheetData>
    <row r="3" spans="2:9" ht="24.4" customHeight="1">
      <c r="B3" s="180" t="s">
        <v>17</v>
      </c>
      <c r="C3" s="180"/>
      <c r="D3" s="180"/>
      <c r="E3" s="180"/>
      <c r="F3" s="180"/>
      <c r="G3" s="180"/>
    </row>
    <row r="4" spans="2:9" ht="23.65" customHeight="1">
      <c r="B4" s="179" t="s">
        <v>18</v>
      </c>
      <c r="C4" s="179"/>
      <c r="D4" s="179"/>
      <c r="E4" s="179"/>
      <c r="F4" s="179"/>
      <c r="G4" s="179"/>
    </row>
    <row r="6" spans="2:9" ht="20.85" customHeight="1"/>
    <row r="7" spans="2:9" ht="20.85" customHeight="1">
      <c r="B7" s="14">
        <v>2.7</v>
      </c>
      <c r="C7" s="15">
        <v>4.8</v>
      </c>
      <c r="E7" s="14">
        <v>7.8</v>
      </c>
      <c r="G7" s="14">
        <v>4.9000000000000004</v>
      </c>
    </row>
    <row r="8" spans="2:9" ht="20.85" customHeight="1">
      <c r="D8" s="14">
        <v>12</v>
      </c>
    </row>
    <row r="9" spans="2:9" ht="20.85" customHeight="1">
      <c r="C9" s="14">
        <v>5.9</v>
      </c>
      <c r="F9" s="15">
        <v>4.8</v>
      </c>
    </row>
    <row r="10" spans="2:9" ht="20.85" customHeight="1">
      <c r="B10" s="15">
        <v>2.2000000000000002</v>
      </c>
      <c r="D10" s="15">
        <v>6.6</v>
      </c>
      <c r="F10" s="14">
        <v>7.6</v>
      </c>
    </row>
    <row r="11" spans="2:9" ht="20.85" customHeight="1">
      <c r="D11" s="14">
        <v>1.7</v>
      </c>
      <c r="G11" s="15">
        <v>2.2999999999999998</v>
      </c>
    </row>
    <row r="12" spans="2:9" ht="20.85" customHeight="1">
      <c r="B12" s="15">
        <v>5.3</v>
      </c>
      <c r="D12" s="15">
        <v>8.1</v>
      </c>
      <c r="E12" s="14">
        <v>12</v>
      </c>
      <c r="G12" s="15">
        <v>9.4</v>
      </c>
    </row>
    <row r="16" spans="2:9" ht="18">
      <c r="B16" s="181" t="s">
        <v>24</v>
      </c>
      <c r="C16" s="181"/>
      <c r="D16" s="181"/>
      <c r="E16" s="181"/>
      <c r="F16" s="181"/>
      <c r="G16" s="16">
        <f>C7+B10+B12+D10+D12+F9+G11+G12</f>
        <v>43.5</v>
      </c>
      <c r="I16" s="88" t="s">
        <v>20</v>
      </c>
    </row>
    <row r="18" spans="2:9" ht="18">
      <c r="B18" s="182" t="s">
        <v>25</v>
      </c>
      <c r="C18" s="182"/>
      <c r="D18" s="182"/>
      <c r="E18" s="182"/>
      <c r="F18" s="182"/>
      <c r="G18" s="16">
        <f>B7+C9+D8+E7+G7+F10+D11+E12</f>
        <v>54.600000000000009</v>
      </c>
      <c r="I18" s="88"/>
    </row>
  </sheetData>
  <mergeCells count="4">
    <mergeCell ref="B4:G4"/>
    <mergeCell ref="B3:G3"/>
    <mergeCell ref="B16:F16"/>
    <mergeCell ref="B18:F18"/>
  </mergeCells>
  <conditionalFormatting sqref="G16">
    <cfRule type="cellIs" dxfId="22" priority="2" operator="equal">
      <formula>C7+B10+B12+D12+D10+F9+G11+G12</formula>
    </cfRule>
  </conditionalFormatting>
  <conditionalFormatting sqref="G18">
    <cfRule type="cellIs" dxfId="21" priority="1" operator="equal">
      <formula>B7+C9+D8+D11+E12+E7+F10+G7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6"/>
  <sheetViews>
    <sheetView zoomScale="115" zoomScaleNormal="115" workbookViewId="0">
      <selection activeCell="C17" sqref="C17"/>
    </sheetView>
  </sheetViews>
  <sheetFormatPr baseColWidth="10" defaultColWidth="11.140625" defaultRowHeight="12.75"/>
  <cols>
    <col min="1" max="1" width="3.85546875" style="26" customWidth="1"/>
    <col min="2" max="2" width="11.140625" style="26"/>
    <col min="3" max="3" width="11" style="137"/>
    <col min="4" max="4" width="16.85546875" style="26" customWidth="1"/>
    <col min="5" max="5" width="37.85546875" style="26" customWidth="1"/>
    <col min="6" max="16384" width="11.140625" style="26"/>
  </cols>
  <sheetData>
    <row r="1" spans="2:5" ht="47.65" customHeight="1">
      <c r="B1" s="183" t="s">
        <v>26</v>
      </c>
      <c r="C1" s="183"/>
      <c r="D1" s="183"/>
      <c r="E1" s="183"/>
    </row>
    <row r="2" spans="2:5" ht="20.45" customHeight="1">
      <c r="B2" s="67" t="s">
        <v>27</v>
      </c>
      <c r="C2" s="136"/>
      <c r="D2" s="106"/>
      <c r="E2" s="106"/>
    </row>
    <row r="5" spans="2:5">
      <c r="B5" s="26" t="s">
        <v>28</v>
      </c>
      <c r="C5" s="137">
        <v>49.9</v>
      </c>
    </row>
    <row r="6" spans="2:5">
      <c r="B6" s="126" t="s">
        <v>29</v>
      </c>
      <c r="C6" s="138">
        <v>36.799999999999997</v>
      </c>
    </row>
    <row r="7" spans="2:5" ht="15">
      <c r="B7" s="26" t="s">
        <v>30</v>
      </c>
      <c r="C7" s="139">
        <f>C5+C6</f>
        <v>86.699999999999989</v>
      </c>
      <c r="D7" s="68" t="s">
        <v>31</v>
      </c>
      <c r="E7" s="137"/>
    </row>
    <row r="13" spans="2:5">
      <c r="B13" s="26" t="s">
        <v>32</v>
      </c>
      <c r="C13" s="137">
        <v>9.9</v>
      </c>
    </row>
    <row r="14" spans="2:5">
      <c r="B14" s="26" t="s">
        <v>33</v>
      </c>
      <c r="C14" s="137">
        <v>3.9</v>
      </c>
    </row>
    <row r="15" spans="2:5">
      <c r="B15" s="126" t="s">
        <v>34</v>
      </c>
      <c r="C15" s="138">
        <v>129</v>
      </c>
    </row>
    <row r="16" spans="2:5">
      <c r="B16" s="26" t="s">
        <v>30</v>
      </c>
      <c r="C16" s="139">
        <f>C13+C14+C15</f>
        <v>142.80000000000001</v>
      </c>
      <c r="D16" s="76"/>
      <c r="E16" s="140"/>
    </row>
  </sheetData>
  <mergeCells count="1">
    <mergeCell ref="B1:E1"/>
  </mergeCells>
  <conditionalFormatting sqref="C7">
    <cfRule type="expression" dxfId="33" priority="2">
      <formula>NOT(ISERROR(FIND("C5",_xlfn.FORMULATEXT(C7),1)*FIND("C6",_xlfn.FORMULATEXT(C7),1)&gt;0))</formula>
    </cfRule>
  </conditionalFormatting>
  <conditionalFormatting sqref="C16">
    <cfRule type="expression" dxfId="32" priority="1">
      <formula>NOT(ISERROR(FIND("C15",_xlfn.FORMULATEXT(C16),1)*FIND("C14",_xlfn.FORMULATEXT(C16),1)*FIND("C13",_xlfn.FORMULATEXT(C16),1)&gt;0))</formula>
    </cfRule>
  </conditionalFormatting>
  <pageMargins left="0.7" right="0.7" top="0.78740157499999996" bottom="0.78740157499999996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D13"/>
  <sheetViews>
    <sheetView workbookViewId="0">
      <selection activeCell="B8" sqref="B8"/>
    </sheetView>
  </sheetViews>
  <sheetFormatPr baseColWidth="10" defaultColWidth="14.85546875" defaultRowHeight="15.75"/>
  <cols>
    <col min="1" max="1" width="14.85546875" style="72"/>
    <col min="2" max="2" width="14.85546875" style="69"/>
    <col min="3" max="3" width="7.28515625" style="69" customWidth="1"/>
    <col min="4" max="16384" width="14.85546875" style="69"/>
  </cols>
  <sheetData>
    <row r="1" spans="1:4" ht="28.5">
      <c r="A1" s="184" t="s">
        <v>35</v>
      </c>
      <c r="B1" s="184"/>
    </row>
    <row r="3" spans="1:4">
      <c r="A3" s="74" t="s">
        <v>36</v>
      </c>
    </row>
    <row r="4" spans="1:4">
      <c r="A4" s="72" t="s">
        <v>37</v>
      </c>
      <c r="B4" s="70">
        <v>1120</v>
      </c>
    </row>
    <row r="5" spans="1:4">
      <c r="A5" s="72" t="s">
        <v>38</v>
      </c>
      <c r="B5" s="70">
        <v>210</v>
      </c>
    </row>
    <row r="6" spans="1:4" ht="16.5" thickBot="1">
      <c r="A6" s="73" t="s">
        <v>39</v>
      </c>
      <c r="B6" s="71">
        <v>200</v>
      </c>
    </row>
    <row r="7" spans="1:4">
      <c r="B7" s="70"/>
    </row>
    <row r="8" spans="1:4">
      <c r="A8" s="72" t="s">
        <v>40</v>
      </c>
      <c r="B8" s="168">
        <f>B4+B5+B6</f>
        <v>1530</v>
      </c>
      <c r="D8" s="88" t="s">
        <v>20</v>
      </c>
    </row>
    <row r="13" spans="1:4">
      <c r="B13" s="26"/>
    </row>
  </sheetData>
  <mergeCells count="1">
    <mergeCell ref="A1:B1"/>
  </mergeCells>
  <phoneticPr fontId="3" type="noConversion"/>
  <conditionalFormatting sqref="B8">
    <cfRule type="cellIs" dxfId="20" priority="1" stopIfTrue="1" operator="equal">
      <formula>SUM($B$4:$B$6)</formula>
    </cfRule>
  </conditionalFormatting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2:I25"/>
  <sheetViews>
    <sheetView zoomScaleNormal="100" workbookViewId="0">
      <selection activeCell="F10" sqref="F10"/>
    </sheetView>
  </sheetViews>
  <sheetFormatPr baseColWidth="10" defaultColWidth="11.28515625" defaultRowHeight="15.75"/>
  <cols>
    <col min="1" max="1" width="3.140625" style="18" customWidth="1"/>
    <col min="2" max="2" width="11.28515625" style="18" customWidth="1"/>
    <col min="3" max="6" width="11.28515625" style="18"/>
    <col min="7" max="7" width="8.42578125" style="18" customWidth="1"/>
    <col min="8" max="8" width="11.28515625" style="18"/>
    <col min="9" max="9" width="33.28515625" style="18" customWidth="1"/>
    <col min="10" max="16384" width="11.28515625" style="18"/>
  </cols>
  <sheetData>
    <row r="2" spans="1:9" ht="18.75">
      <c r="B2" s="185" t="s">
        <v>41</v>
      </c>
      <c r="C2" s="185"/>
      <c r="D2" s="185"/>
      <c r="E2" s="185"/>
      <c r="F2" s="185"/>
    </row>
    <row r="4" spans="1:9">
      <c r="C4" s="18" t="s">
        <v>42</v>
      </c>
      <c r="D4" s="18" t="s">
        <v>43</v>
      </c>
      <c r="E4" s="18" t="s">
        <v>44</v>
      </c>
      <c r="F4" s="18" t="s">
        <v>45</v>
      </c>
    </row>
    <row r="5" spans="1:9">
      <c r="B5" s="19" t="s">
        <v>46</v>
      </c>
      <c r="C5" s="18">
        <v>1244</v>
      </c>
      <c r="D5" s="18">
        <v>7488</v>
      </c>
      <c r="E5" s="18">
        <v>7456</v>
      </c>
      <c r="F5" s="18">
        <v>3488</v>
      </c>
    </row>
    <row r="6" spans="1:9">
      <c r="B6" s="19" t="s">
        <v>47</v>
      </c>
      <c r="C6" s="18">
        <v>4855</v>
      </c>
      <c r="D6" s="18">
        <v>3544</v>
      </c>
      <c r="E6" s="18">
        <v>4421</v>
      </c>
      <c r="F6" s="18">
        <v>5357</v>
      </c>
    </row>
    <row r="7" spans="1:9">
      <c r="B7" s="19" t="s">
        <v>48</v>
      </c>
      <c r="C7" s="18">
        <v>3266</v>
      </c>
      <c r="D7" s="18">
        <v>2877</v>
      </c>
      <c r="E7" s="18">
        <v>3345</v>
      </c>
      <c r="F7" s="18">
        <v>4822</v>
      </c>
    </row>
    <row r="8" spans="1:9">
      <c r="B8" s="19"/>
    </row>
    <row r="9" spans="1:9">
      <c r="B9" s="19" t="s">
        <v>49</v>
      </c>
      <c r="C9" s="169">
        <f>SUM(C5:C8)</f>
        <v>9365</v>
      </c>
      <c r="D9" s="169">
        <f>SUM(D5:D8)</f>
        <v>13909</v>
      </c>
      <c r="E9" s="169">
        <f>SUM(E5:E8)</f>
        <v>15222</v>
      </c>
      <c r="F9" s="169">
        <f>SUM(F5:F8)</f>
        <v>13667</v>
      </c>
      <c r="H9" s="87" t="s">
        <v>50</v>
      </c>
    </row>
    <row r="11" spans="1:9" ht="30.95" customHeight="1">
      <c r="A11" s="99"/>
      <c r="B11" s="102" t="s">
        <v>51</v>
      </c>
      <c r="C11" s="99"/>
      <c r="D11" s="99"/>
      <c r="E11" s="99"/>
      <c r="F11" s="99"/>
      <c r="G11" s="99"/>
      <c r="H11" s="99"/>
      <c r="I11" s="99"/>
    </row>
    <row r="12" spans="1:9">
      <c r="A12" s="99"/>
      <c r="B12" s="99"/>
      <c r="C12" s="99"/>
      <c r="D12" s="99"/>
      <c r="E12" s="99"/>
      <c r="F12" s="99"/>
      <c r="G12" s="99"/>
      <c r="H12" s="99"/>
      <c r="I12" s="99"/>
    </row>
    <row r="13" spans="1:9">
      <c r="A13" s="99"/>
      <c r="B13" s="101" t="s">
        <v>52</v>
      </c>
      <c r="C13" s="99"/>
      <c r="D13" s="99"/>
      <c r="E13" s="99"/>
      <c r="F13" s="99"/>
      <c r="G13" s="99"/>
      <c r="H13" s="99"/>
      <c r="I13" s="99"/>
    </row>
    <row r="14" spans="1:9">
      <c r="A14" s="99"/>
      <c r="B14" s="101" t="s">
        <v>53</v>
      </c>
      <c r="C14" s="99"/>
      <c r="D14" s="99"/>
      <c r="E14" s="99"/>
      <c r="F14" s="99"/>
      <c r="G14" s="99"/>
      <c r="H14" s="99"/>
      <c r="I14" s="99"/>
    </row>
    <row r="15" spans="1:9">
      <c r="A15" s="99"/>
      <c r="B15" s="99"/>
      <c r="C15" s="99"/>
      <c r="D15" s="99"/>
      <c r="E15" s="99"/>
      <c r="F15" s="99"/>
      <c r="G15" s="99"/>
      <c r="H15" s="99"/>
      <c r="I15" s="99"/>
    </row>
    <row r="16" spans="1:9">
      <c r="A16" s="99"/>
      <c r="B16" s="99"/>
      <c r="C16" s="99"/>
      <c r="D16" s="99"/>
      <c r="E16" s="99"/>
      <c r="F16" s="99"/>
      <c r="G16" s="99"/>
      <c r="H16" s="99"/>
      <c r="I16" s="99"/>
    </row>
    <row r="17" spans="1:9">
      <c r="A17" s="99"/>
      <c r="B17" s="99"/>
      <c r="C17" s="99"/>
      <c r="D17" s="99"/>
      <c r="E17" s="99"/>
      <c r="F17" s="99"/>
      <c r="G17" s="99"/>
      <c r="H17" s="99"/>
      <c r="I17" s="99"/>
    </row>
    <row r="18" spans="1:9">
      <c r="A18" s="99"/>
      <c r="B18" s="99"/>
      <c r="C18" s="99"/>
      <c r="D18" s="99"/>
      <c r="E18" s="99"/>
      <c r="F18" s="99"/>
      <c r="G18" s="99"/>
      <c r="H18" s="99"/>
      <c r="I18" s="99"/>
    </row>
    <row r="19" spans="1:9">
      <c r="A19" s="99"/>
      <c r="B19" s="99"/>
      <c r="C19" s="99"/>
      <c r="D19" s="99"/>
      <c r="E19" s="99"/>
      <c r="F19" s="99"/>
      <c r="G19" s="99"/>
      <c r="H19" s="99"/>
      <c r="I19" s="99"/>
    </row>
    <row r="20" spans="1:9">
      <c r="A20" s="99"/>
      <c r="B20" s="99"/>
      <c r="C20" s="99"/>
      <c r="D20" s="99"/>
      <c r="E20" s="99"/>
      <c r="F20" s="99"/>
      <c r="G20" s="99"/>
      <c r="H20" s="99"/>
      <c r="I20" s="99"/>
    </row>
    <row r="21" spans="1:9">
      <c r="A21" s="99"/>
      <c r="B21" s="99"/>
      <c r="C21" s="99"/>
      <c r="D21" s="99"/>
      <c r="E21" s="99"/>
      <c r="F21" s="99"/>
      <c r="G21" s="99"/>
      <c r="H21" s="99"/>
      <c r="I21" s="99"/>
    </row>
    <row r="22" spans="1:9">
      <c r="A22" s="99"/>
      <c r="B22" s="99"/>
      <c r="C22" s="99"/>
      <c r="D22" s="99"/>
      <c r="E22" s="99"/>
      <c r="F22" s="99"/>
      <c r="G22" s="99"/>
      <c r="H22" s="99"/>
      <c r="I22" s="99"/>
    </row>
    <row r="23" spans="1:9">
      <c r="A23" s="99"/>
      <c r="B23" s="99" t="s">
        <v>54</v>
      </c>
      <c r="C23" s="99"/>
      <c r="D23" s="99"/>
      <c r="E23" s="99"/>
      <c r="F23" s="99"/>
      <c r="G23" s="100"/>
      <c r="H23" s="99"/>
      <c r="I23" s="99"/>
    </row>
    <row r="24" spans="1:9" ht="24.4" customHeight="1">
      <c r="A24" s="99"/>
      <c r="B24" s="101" t="s">
        <v>55</v>
      </c>
      <c r="C24" s="99"/>
      <c r="D24" s="99"/>
      <c r="E24" s="99"/>
      <c r="F24" s="99"/>
      <c r="G24" s="99"/>
      <c r="H24" s="99"/>
      <c r="I24" s="99"/>
    </row>
    <row r="25" spans="1:9">
      <c r="A25" s="99"/>
      <c r="B25" s="99"/>
      <c r="C25" s="99"/>
      <c r="D25" s="99"/>
      <c r="E25" s="99"/>
      <c r="F25" s="99"/>
      <c r="G25" s="99"/>
      <c r="H25" s="99"/>
      <c r="I25" s="99"/>
    </row>
  </sheetData>
  <mergeCells count="1">
    <mergeCell ref="B2:F2"/>
  </mergeCells>
  <phoneticPr fontId="0" type="noConversion"/>
  <conditionalFormatting sqref="C9:F9">
    <cfRule type="cellIs" dxfId="19" priority="2" stopIfTrue="1" operator="equal">
      <formula>SUM(C5:C7)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A1:D10"/>
  <sheetViews>
    <sheetView workbookViewId="0">
      <selection activeCell="B10" sqref="B10"/>
    </sheetView>
  </sheetViews>
  <sheetFormatPr baseColWidth="10" defaultColWidth="11" defaultRowHeight="12.75"/>
  <cols>
    <col min="1" max="1" width="22.28515625" style="76" bestFit="1" customWidth="1"/>
    <col min="2" max="2" width="13.28515625" style="26" customWidth="1"/>
    <col min="3" max="3" width="6.28515625" style="26" customWidth="1"/>
    <col min="4" max="16384" width="11" style="26"/>
  </cols>
  <sheetData>
    <row r="1" spans="1:4" ht="28.9" customHeight="1">
      <c r="A1" s="186" t="s">
        <v>56</v>
      </c>
      <c r="B1" s="186"/>
    </row>
    <row r="2" spans="1:4" ht="15.75">
      <c r="A2" s="75" t="s">
        <v>57</v>
      </c>
      <c r="B2" s="18">
        <v>1890</v>
      </c>
    </row>
    <row r="3" spans="1:4" ht="15.75">
      <c r="A3" s="75" t="s">
        <v>58</v>
      </c>
      <c r="B3" s="18">
        <v>1740</v>
      </c>
    </row>
    <row r="4" spans="1:4" ht="15.75">
      <c r="A4" s="75" t="s">
        <v>59</v>
      </c>
      <c r="B4" s="18">
        <v>1330</v>
      </c>
    </row>
    <row r="5" spans="1:4" ht="15.75">
      <c r="A5" s="75" t="s">
        <v>60</v>
      </c>
      <c r="B5" s="18">
        <v>1650</v>
      </c>
    </row>
    <row r="6" spans="1:4" ht="15.75">
      <c r="A6" s="75" t="s">
        <v>61</v>
      </c>
      <c r="B6" s="18">
        <v>1380</v>
      </c>
    </row>
    <row r="7" spans="1:4" ht="15.75">
      <c r="A7" s="75" t="s">
        <v>62</v>
      </c>
      <c r="B7" s="18">
        <v>1130</v>
      </c>
    </row>
    <row r="8" spans="1:4" ht="15.75">
      <c r="A8" s="142"/>
      <c r="B8" s="143"/>
    </row>
    <row r="9" spans="1:4" ht="16.5" thickBot="1">
      <c r="A9" s="141" t="s">
        <v>30</v>
      </c>
      <c r="B9" s="144">
        <f>SUM(B2:B8)</f>
        <v>9120</v>
      </c>
      <c r="D9" s="88" t="s">
        <v>63</v>
      </c>
    </row>
    <row r="10" spans="1:4" ht="13.5" thickTop="1"/>
  </sheetData>
  <mergeCells count="1">
    <mergeCell ref="A1:B1"/>
  </mergeCells>
  <phoneticPr fontId="0" type="noConversion"/>
  <conditionalFormatting sqref="B9">
    <cfRule type="cellIs" dxfId="18" priority="1" stopIfTrue="1" operator="equal">
      <formula>SUM(B2:B7)</formula>
    </cfRule>
  </conditionalFormatting>
  <pageMargins left="0.78740157499999996" right="0.78740157499999996" top="0.984251969" bottom="0.984251969" header="0.4921259845" footer="0.492125984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8"/>
  <dimension ref="A1:E21"/>
  <sheetViews>
    <sheetView workbookViewId="0">
      <selection activeCell="C13" sqref="C13"/>
    </sheetView>
  </sheetViews>
  <sheetFormatPr baseColWidth="10" defaultColWidth="11.7109375" defaultRowHeight="12.75"/>
  <cols>
    <col min="1" max="1" width="20.42578125" style="77" customWidth="1"/>
    <col min="2" max="2" width="7.28515625" style="20" customWidth="1"/>
    <col min="3" max="3" width="15" style="20" customWidth="1"/>
    <col min="4" max="4" width="7.7109375" style="20" customWidth="1"/>
    <col min="5" max="5" width="18" style="20" customWidth="1"/>
    <col min="6" max="6" width="11.7109375" style="20"/>
    <col min="7" max="7" width="70.28515625" style="20" customWidth="1"/>
    <col min="8" max="16384" width="11.7109375" style="20"/>
  </cols>
  <sheetData>
    <row r="1" spans="1:5" ht="36">
      <c r="A1" s="157" t="s">
        <v>64</v>
      </c>
      <c r="B1" s="77"/>
    </row>
    <row r="3" spans="1:5" ht="15.75">
      <c r="A3" s="78" t="s">
        <v>65</v>
      </c>
      <c r="B3" s="21"/>
      <c r="C3" s="22" t="s">
        <v>66</v>
      </c>
    </row>
    <row r="4" spans="1:5" ht="15.75">
      <c r="A4" s="78" t="s">
        <v>67</v>
      </c>
      <c r="B4" s="21" t="s">
        <v>68</v>
      </c>
      <c r="C4" s="21">
        <v>1450</v>
      </c>
    </row>
    <row r="5" spans="1:5" ht="15.75">
      <c r="A5" s="78" t="s">
        <v>69</v>
      </c>
      <c r="B5" s="21" t="s">
        <v>70</v>
      </c>
      <c r="C5" s="21">
        <v>3755</v>
      </c>
    </row>
    <row r="6" spans="1:5" ht="15.75">
      <c r="A6" s="78" t="s">
        <v>71</v>
      </c>
      <c r="B6" s="21" t="s">
        <v>72</v>
      </c>
      <c r="C6" s="21">
        <v>10282</v>
      </c>
    </row>
    <row r="7" spans="1:5" ht="15.75">
      <c r="A7" s="78" t="s">
        <v>73</v>
      </c>
      <c r="B7" s="21" t="s">
        <v>74</v>
      </c>
      <c r="C7" s="21">
        <v>9148</v>
      </c>
    </row>
    <row r="8" spans="1:5" ht="15.75">
      <c r="A8" s="78" t="s">
        <v>75</v>
      </c>
      <c r="B8" s="21" t="s">
        <v>76</v>
      </c>
      <c r="C8" s="21">
        <v>5093</v>
      </c>
    </row>
    <row r="9" spans="1:5" ht="15.75">
      <c r="A9" s="78" t="s">
        <v>77</v>
      </c>
      <c r="B9" s="21" t="s">
        <v>78</v>
      </c>
      <c r="C9" s="21">
        <v>7641</v>
      </c>
    </row>
    <row r="10" spans="1:5" ht="15.75">
      <c r="A10" s="78" t="s">
        <v>79</v>
      </c>
      <c r="B10" s="21" t="s">
        <v>80</v>
      </c>
      <c r="C10" s="21">
        <v>5925</v>
      </c>
    </row>
    <row r="11" spans="1:5" ht="15.75">
      <c r="A11" s="78" t="s">
        <v>81</v>
      </c>
      <c r="B11" s="21" t="s">
        <v>82</v>
      </c>
      <c r="C11" s="21">
        <v>2769</v>
      </c>
    </row>
    <row r="12" spans="1:5" ht="16.5" thickBot="1">
      <c r="A12" s="79" t="s">
        <v>83</v>
      </c>
      <c r="B12" s="23" t="s">
        <v>84</v>
      </c>
      <c r="C12" s="23">
        <v>11921</v>
      </c>
    </row>
    <row r="13" spans="1:5" ht="15.75">
      <c r="A13" s="80" t="s">
        <v>85</v>
      </c>
      <c r="B13" s="24"/>
      <c r="C13" s="25">
        <f>SUM(C4:C12)</f>
        <v>57984</v>
      </c>
      <c r="D13" s="81"/>
      <c r="E13" s="88" t="s">
        <v>63</v>
      </c>
    </row>
    <row r="15" spans="1:5">
      <c r="A15" s="83"/>
      <c r="B15" s="82"/>
      <c r="C15" s="82"/>
      <c r="D15" s="82"/>
      <c r="E15" s="82"/>
    </row>
    <row r="16" spans="1:5" ht="21">
      <c r="A16" s="155" t="s">
        <v>86</v>
      </c>
      <c r="B16" s="84" t="s">
        <v>87</v>
      </c>
      <c r="C16" s="85"/>
      <c r="D16" s="85"/>
      <c r="E16" s="85"/>
    </row>
    <row r="17" spans="1:5" ht="18.399999999999999" customHeight="1">
      <c r="A17" s="86"/>
      <c r="B17" s="89" t="s">
        <v>88</v>
      </c>
      <c r="C17" s="85"/>
      <c r="D17" s="85"/>
      <c r="E17" s="85"/>
    </row>
    <row r="18" spans="1:5" ht="15">
      <c r="A18" s="86"/>
      <c r="B18" s="154" t="s">
        <v>89</v>
      </c>
      <c r="C18" s="85"/>
      <c r="D18" s="85"/>
      <c r="E18" s="85"/>
    </row>
    <row r="19" spans="1:5" ht="15">
      <c r="A19" s="86"/>
      <c r="B19" s="154" t="s">
        <v>90</v>
      </c>
      <c r="C19" s="85"/>
      <c r="D19" s="85"/>
      <c r="E19" s="85"/>
    </row>
    <row r="20" spans="1:5" ht="15">
      <c r="A20" s="86"/>
      <c r="B20" s="154" t="s">
        <v>91</v>
      </c>
      <c r="C20" s="85"/>
      <c r="D20" s="85"/>
      <c r="E20" s="85"/>
    </row>
    <row r="21" spans="1:5" ht="15">
      <c r="A21" s="86"/>
      <c r="B21" s="89"/>
      <c r="C21" s="85"/>
      <c r="D21" s="85"/>
      <c r="E21" s="85"/>
    </row>
  </sheetData>
  <phoneticPr fontId="0" type="noConversion"/>
  <conditionalFormatting sqref="C13">
    <cfRule type="cellIs" dxfId="17" priority="1" stopIfTrue="1" operator="equal">
      <formula>SUM(C4:C12)</formula>
    </cfRule>
  </conditionalFormatting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1868CE91594F469006C50EB3AC20DF" ma:contentTypeVersion="5" ma:contentTypeDescription="Create a new document." ma:contentTypeScope="" ma:versionID="3e6a2c01b27f4017b9e12745dfbb8bcc">
  <xsd:schema xmlns:xsd="http://www.w3.org/2001/XMLSchema" xmlns:xs="http://www.w3.org/2001/XMLSchema" xmlns:p="http://schemas.microsoft.com/office/2006/metadata/properties" xmlns:ns2="2c197218-90d8-40ae-a0a6-432e9b087ab1" xmlns:ns3="0816acb2-8fa2-419d-9020-a00ba86ee27f" targetNamespace="http://schemas.microsoft.com/office/2006/metadata/properties" ma:root="true" ma:fieldsID="dceab84488dd85ff4b0d9f2d148356fb" ns2:_="" ns3:_="">
    <xsd:import namespace="2c197218-90d8-40ae-a0a6-432e9b087ab1"/>
    <xsd:import namespace="0816acb2-8fa2-419d-9020-a00ba86ee27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97218-90d8-40ae-a0a6-432e9b087a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acb2-8fa2-419d-9020-a00ba86ee2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A732DC-2AAF-4900-9DE3-4C0D083E0E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197218-90d8-40ae-a0a6-432e9b087ab1"/>
    <ds:schemaRef ds:uri="0816acb2-8fa2-419d-9020-a00ba86ee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1E50F3-DFA0-4BD8-BCA3-12FAF34DD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8AE54F-9B02-40C3-B7B2-E497FEB241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Tipps</vt:lpstr>
      <vt:lpstr>Summen-1</vt:lpstr>
      <vt:lpstr>Summen-2</vt:lpstr>
      <vt:lpstr>Summen-3</vt:lpstr>
      <vt:lpstr>Gute Praxis</vt:lpstr>
      <vt:lpstr>Ferien</vt:lpstr>
      <vt:lpstr>Umsätze</vt:lpstr>
      <vt:lpstr>Neukunden</vt:lpstr>
      <vt:lpstr>Wohnungen</vt:lpstr>
      <vt:lpstr>Niederschläge</vt:lpstr>
      <vt:lpstr>Verkauf</vt:lpstr>
      <vt:lpstr>Fremdsprachenkurse</vt:lpstr>
      <vt:lpstr>Verschiedenes</vt:lpstr>
      <vt:lpstr>Büro</vt:lpstr>
      <vt:lpstr>Österreich &amp; Deutschland</vt:lpstr>
      <vt:lpstr>Schweiz</vt:lpstr>
      <vt:lpstr>EU-Staaten</vt:lpstr>
      <vt:lpstr>USA</vt:lpstr>
    </vt:vector>
  </TitlesOfParts>
  <Manager/>
  <Company>Easy4Me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Easy4Me</dc:creator>
  <cp:keywords/>
  <dc:description/>
  <cp:lastModifiedBy>Diego Reim</cp:lastModifiedBy>
  <cp:revision/>
  <dcterms:created xsi:type="dcterms:W3CDTF">2000-05-24T14:53:11Z</dcterms:created>
  <dcterms:modified xsi:type="dcterms:W3CDTF">2023-10-23T14:40:56Z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0x010100B71868CE91594F469006C50EB3AC20DF</vt:lpwstr>
  </property>
</Properties>
</file>