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A23F85-FF2B-4DBB-9353-C72ECFBE5D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" l="1"/>
  <c r="U8" i="1"/>
  <c r="T8" i="1"/>
  <c r="S8" i="1"/>
  <c r="R9" i="1"/>
  <c r="Q9" i="1"/>
  <c r="Q8" i="1"/>
  <c r="C7" i="1"/>
  <c r="D7" i="1"/>
  <c r="E7" i="1"/>
  <c r="F7" i="1"/>
  <c r="G7" i="1"/>
  <c r="H7" i="1"/>
  <c r="I7" i="1"/>
  <c r="J7" i="1"/>
  <c r="K7" i="1"/>
  <c r="B7" i="1"/>
  <c r="C6" i="1"/>
  <c r="D6" i="1"/>
  <c r="E6" i="1"/>
  <c r="F6" i="1"/>
  <c r="G6" i="1"/>
  <c r="H6" i="1"/>
  <c r="I6" i="1"/>
  <c r="J6" i="1"/>
  <c r="K6" i="1"/>
  <c r="B6" i="1"/>
  <c r="C5" i="1"/>
  <c r="D5" i="1"/>
  <c r="E5" i="1"/>
  <c r="F5" i="1"/>
  <c r="G5" i="1"/>
  <c r="H5" i="1"/>
  <c r="I5" i="1"/>
  <c r="J5" i="1"/>
  <c r="K5" i="1"/>
  <c r="B5" i="1"/>
  <c r="B59" i="1"/>
  <c r="B54" i="1" a="1"/>
  <c r="B54" i="1" s="1"/>
  <c r="B52" i="1"/>
  <c r="B48" i="1" a="1"/>
  <c r="B48" i="1" s="1"/>
  <c r="B44" i="1" a="1"/>
  <c r="B44" i="1" s="1"/>
  <c r="B40" i="1" a="1"/>
  <c r="B40" i="1" s="1"/>
  <c r="N13" i="1"/>
  <c r="N12" i="1"/>
  <c r="N11" i="1"/>
  <c r="N10" i="1"/>
  <c r="N9" i="1"/>
  <c r="N8" i="1"/>
  <c r="M13" i="1"/>
  <c r="M12" i="1"/>
  <c r="M11" i="1"/>
  <c r="M10" i="1"/>
  <c r="M9" i="1"/>
  <c r="M8" i="1"/>
  <c r="C13" i="1"/>
  <c r="D13" i="1"/>
  <c r="E13" i="1"/>
  <c r="F13" i="1"/>
  <c r="G13" i="1"/>
  <c r="H13" i="1"/>
  <c r="I13" i="1"/>
  <c r="J13" i="1"/>
  <c r="K13" i="1"/>
  <c r="B13" i="1"/>
  <c r="C12" i="1"/>
  <c r="D12" i="1"/>
  <c r="E12" i="1"/>
  <c r="F12" i="1"/>
  <c r="G12" i="1"/>
  <c r="H12" i="1"/>
  <c r="I12" i="1"/>
  <c r="J12" i="1"/>
  <c r="K12" i="1"/>
  <c r="B12" i="1"/>
  <c r="D11" i="1"/>
  <c r="E11" i="1"/>
  <c r="F11" i="1"/>
  <c r="G11" i="1"/>
  <c r="H11" i="1"/>
  <c r="I11" i="1"/>
  <c r="J11" i="1"/>
  <c r="K11" i="1"/>
  <c r="C11" i="1"/>
  <c r="B11" i="1"/>
  <c r="C10" i="1"/>
  <c r="D10" i="1"/>
  <c r="E10" i="1"/>
  <c r="F10" i="1"/>
  <c r="G10" i="1"/>
  <c r="H10" i="1"/>
  <c r="I10" i="1"/>
  <c r="J10" i="1"/>
  <c r="K10" i="1"/>
  <c r="B10" i="1"/>
  <c r="C9" i="1"/>
  <c r="D9" i="1"/>
  <c r="E9" i="1"/>
  <c r="F9" i="1"/>
  <c r="G9" i="1"/>
  <c r="H9" i="1"/>
  <c r="I9" i="1"/>
  <c r="J9" i="1"/>
  <c r="K9" i="1"/>
  <c r="B9" i="1"/>
  <c r="D8" i="1"/>
  <c r="E8" i="1"/>
  <c r="F8" i="1"/>
  <c r="G8" i="1"/>
  <c r="H8" i="1"/>
  <c r="I8" i="1"/>
  <c r="J8" i="1"/>
  <c r="K8" i="1"/>
  <c r="C8" i="1"/>
  <c r="B8" i="1"/>
  <c r="N4" i="1"/>
  <c r="N3" i="1"/>
  <c r="N2" i="1"/>
  <c r="M4" i="1"/>
  <c r="M3" i="1"/>
  <c r="M2" i="1"/>
  <c r="C55" i="1" l="1"/>
  <c r="D55" i="1"/>
  <c r="D54" i="1"/>
  <c r="C56" i="1"/>
  <c r="C54" i="1"/>
  <c r="B55" i="1"/>
  <c r="D56" i="1"/>
  <c r="B56" i="1"/>
  <c r="B50" i="1"/>
  <c r="B49" i="1"/>
  <c r="C45" i="1"/>
  <c r="D46" i="1"/>
  <c r="C46" i="1"/>
  <c r="C44" i="1"/>
  <c r="D45" i="1"/>
  <c r="B45" i="1"/>
  <c r="D44" i="1"/>
  <c r="B46" i="1"/>
  <c r="I41" i="1"/>
  <c r="E40" i="1"/>
  <c r="K42" i="1"/>
  <c r="G40" i="1"/>
  <c r="D42" i="1"/>
  <c r="B41" i="1"/>
  <c r="I42" i="1"/>
  <c r="C42" i="1"/>
  <c r="K40" i="1"/>
  <c r="H42" i="1"/>
  <c r="F41" i="1"/>
  <c r="D40" i="1"/>
  <c r="G42" i="1"/>
  <c r="K41" i="1"/>
  <c r="E41" i="1"/>
  <c r="I40" i="1"/>
  <c r="C40" i="1"/>
  <c r="E42" i="1"/>
  <c r="C41" i="1"/>
  <c r="J42" i="1"/>
  <c r="H41" i="1"/>
  <c r="F40" i="1"/>
  <c r="G41" i="1"/>
  <c r="B42" i="1"/>
  <c r="J40" i="1"/>
  <c r="F42" i="1"/>
  <c r="J41" i="1"/>
  <c r="D41" i="1"/>
  <c r="H40" i="1"/>
</calcChain>
</file>

<file path=xl/sharedStrings.xml><?xml version="1.0" encoding="utf-8"?>
<sst xmlns="http://schemas.openxmlformats.org/spreadsheetml/2006/main" count="36" uniqueCount="32">
  <si>
    <t>x</t>
  </si>
  <si>
    <t>y</t>
  </si>
  <si>
    <t>i</t>
  </si>
  <si>
    <t>x2</t>
  </si>
  <si>
    <t>x1</t>
  </si>
  <si>
    <t>добыча</t>
  </si>
  <si>
    <t>уровень механизации работ</t>
  </si>
  <si>
    <t>мощность плоста</t>
  </si>
  <si>
    <t>Сумма</t>
  </si>
  <si>
    <t>Ср знач</t>
  </si>
  <si>
    <t>x1^2</t>
  </si>
  <si>
    <t>x2^2</t>
  </si>
  <si>
    <t>y^2</t>
  </si>
  <si>
    <t>x1*x2</t>
  </si>
  <si>
    <t>x1*y</t>
  </si>
  <si>
    <t>x2*y</t>
  </si>
  <si>
    <t>x^T</t>
  </si>
  <si>
    <t>x^t*x</t>
  </si>
  <si>
    <t>x^t*y</t>
  </si>
  <si>
    <t>опред</t>
  </si>
  <si>
    <t>обратная</t>
  </si>
  <si>
    <t>вектор Б</t>
  </si>
  <si>
    <t>a</t>
  </si>
  <si>
    <t>-3,54+0,85*x1+0,37*x2</t>
  </si>
  <si>
    <t>у групповое</t>
  </si>
  <si>
    <t>у групп - у</t>
  </si>
  <si>
    <t>(у групп - у) ^2</t>
  </si>
  <si>
    <t>b1</t>
  </si>
  <si>
    <t>b2</t>
  </si>
  <si>
    <t>Sx</t>
  </si>
  <si>
    <t>Sy</t>
  </si>
  <si>
    <t xml:space="preserve">эластичность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</si>
</sst>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</cellStyleXfs>
  <cellXfs count="16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3" xfId="0" applyBorder="1"/>
    <xf numFmtId="0" fontId="2" fillId="3" borderId="3" xfId="2" applyBorder="1"/>
    <xf numFmtId="0" fontId="1" fillId="2" borderId="0" xfId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0" xfId="3"/>
    <xf numFmtId="0" fontId="0" fillId="0" borderId="0" xfId="0" applyAlignment="1"/>
    <xf numFmtId="0" fontId="0" fillId="0" borderId="0" xfId="0" quotePrefix="1" applyAlignment="1"/>
    <xf numFmtId="0" fontId="6" fillId="0" borderId="0" xfId="0" applyFont="1" applyBorder="1" applyAlignment="1">
      <alignment horizontal="center" vertical="center"/>
    </xf>
    <xf numFmtId="0" fontId="5" fillId="5" borderId="1" xfId="5"/>
    <xf numFmtId="0" fontId="3" fillId="4" borderId="3" xfId="3" applyBorder="1"/>
    <xf numFmtId="0" fontId="4" fillId="5" borderId="2" xfId="4"/>
  </cellXfs>
  <cellStyles count="6">
    <cellStyle name="Вывод" xfId="4" builtinId="21"/>
    <cellStyle name="Вычисление" xfId="5" builtinId="22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workbookViewId="0">
      <selection activeCell="Q12" sqref="Q12"/>
    </sheetView>
  </sheetViews>
  <sheetFormatPr defaultRowHeight="15" x14ac:dyDescent="0.25"/>
  <cols>
    <col min="1" max="1" width="17.42578125" customWidth="1"/>
    <col min="12" max="12" width="28.28515625" customWidth="1"/>
    <col min="21" max="21" width="26.42578125" customWidth="1"/>
  </cols>
  <sheetData>
    <row r="1" spans="1:21" ht="15.75" x14ac:dyDescent="0.25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t="s">
        <v>8</v>
      </c>
      <c r="N1" t="s">
        <v>9</v>
      </c>
    </row>
    <row r="2" spans="1:21" ht="15.75" x14ac:dyDescent="0.25">
      <c r="A2" s="1" t="s">
        <v>4</v>
      </c>
      <c r="B2" s="2">
        <v>8</v>
      </c>
      <c r="C2" s="2">
        <v>11</v>
      </c>
      <c r="D2" s="2">
        <v>12</v>
      </c>
      <c r="E2" s="2">
        <v>9</v>
      </c>
      <c r="F2" s="2">
        <v>8</v>
      </c>
      <c r="G2" s="2">
        <v>8</v>
      </c>
      <c r="H2" s="2">
        <v>9</v>
      </c>
      <c r="I2" s="2">
        <v>9</v>
      </c>
      <c r="J2" s="2">
        <v>8</v>
      </c>
      <c r="K2" s="2">
        <v>12</v>
      </c>
      <c r="L2" t="s">
        <v>7</v>
      </c>
      <c r="M2" s="6">
        <f>SUM(B2:K2)</f>
        <v>94</v>
      </c>
      <c r="N2" s="6">
        <f>M2/10</f>
        <v>9.4</v>
      </c>
      <c r="Q2" s="11" t="s">
        <v>23</v>
      </c>
      <c r="R2" s="10"/>
      <c r="S2" s="10"/>
    </row>
    <row r="3" spans="1:21" ht="15.75" x14ac:dyDescent="0.25">
      <c r="A3" s="1" t="s">
        <v>3</v>
      </c>
      <c r="B3" s="2">
        <v>5</v>
      </c>
      <c r="C3" s="2">
        <v>8</v>
      </c>
      <c r="D3" s="2">
        <v>8</v>
      </c>
      <c r="E3" s="2">
        <v>5</v>
      </c>
      <c r="F3" s="2">
        <v>7</v>
      </c>
      <c r="G3" s="2">
        <v>8</v>
      </c>
      <c r="H3" s="2">
        <v>6</v>
      </c>
      <c r="I3" s="2">
        <v>4</v>
      </c>
      <c r="J3" s="2">
        <v>5</v>
      </c>
      <c r="K3" s="2">
        <v>7</v>
      </c>
      <c r="L3" t="s">
        <v>6</v>
      </c>
      <c r="M3" s="6">
        <f>SUM(B3:K3)</f>
        <v>63</v>
      </c>
      <c r="N3" s="6">
        <f>M3/10</f>
        <v>6.3</v>
      </c>
    </row>
    <row r="4" spans="1:21" ht="15.75" x14ac:dyDescent="0.25">
      <c r="A4" s="1" t="s">
        <v>1</v>
      </c>
      <c r="B4" s="2">
        <v>5</v>
      </c>
      <c r="C4" s="2">
        <v>10</v>
      </c>
      <c r="D4" s="2">
        <v>10</v>
      </c>
      <c r="E4" s="2">
        <v>7</v>
      </c>
      <c r="F4" s="2">
        <v>5</v>
      </c>
      <c r="G4" s="2">
        <v>6</v>
      </c>
      <c r="H4" s="2">
        <v>6</v>
      </c>
      <c r="I4" s="2">
        <v>5</v>
      </c>
      <c r="J4" s="2">
        <v>6</v>
      </c>
      <c r="K4" s="2">
        <v>8</v>
      </c>
      <c r="L4" t="s">
        <v>5</v>
      </c>
      <c r="M4" s="6">
        <f>SUM(B4:K4)</f>
        <v>68</v>
      </c>
      <c r="N4" s="6">
        <f>M4/10</f>
        <v>6.8</v>
      </c>
    </row>
    <row r="5" spans="1:21" ht="15.75" x14ac:dyDescent="0.25">
      <c r="A5" s="12" t="s">
        <v>24</v>
      </c>
      <c r="B5">
        <f>$B$59+$B$60*B$2+$B$61*B$3</f>
        <v>5.1106741573034231</v>
      </c>
      <c r="C5">
        <f t="shared" ref="C5:K5" si="0">$B$59+$B$60*C$2+$B$61*C$3</f>
        <v>8.7706741573034215</v>
      </c>
      <c r="D5">
        <f t="shared" si="0"/>
        <v>9.6206741573034229</v>
      </c>
      <c r="E5">
        <f t="shared" si="0"/>
        <v>5.9606741573034228</v>
      </c>
      <c r="F5">
        <f t="shared" si="0"/>
        <v>5.8506741573034224</v>
      </c>
      <c r="G5">
        <f t="shared" si="0"/>
        <v>6.2206741573034225</v>
      </c>
      <c r="H5">
        <f t="shared" si="0"/>
        <v>6.330674157303422</v>
      </c>
      <c r="I5">
        <f t="shared" si="0"/>
        <v>5.5906741573034218</v>
      </c>
      <c r="J5">
        <f t="shared" si="0"/>
        <v>5.1106741573034231</v>
      </c>
      <c r="K5">
        <f t="shared" si="0"/>
        <v>9.2506741573034219</v>
      </c>
      <c r="M5" s="6"/>
      <c r="N5" s="6"/>
    </row>
    <row r="6" spans="1:21" ht="15.75" x14ac:dyDescent="0.25">
      <c r="A6" s="12" t="s">
        <v>25</v>
      </c>
      <c r="B6">
        <f>B$5-B$4</f>
        <v>0.11067415730342312</v>
      </c>
      <c r="C6">
        <f t="shared" ref="C6:K6" si="1">C$5-C$4</f>
        <v>-1.2293258426965785</v>
      </c>
      <c r="D6">
        <f t="shared" si="1"/>
        <v>-0.3793258426965771</v>
      </c>
      <c r="E6">
        <f t="shared" si="1"/>
        <v>-1.0393258426965772</v>
      </c>
      <c r="F6">
        <f t="shared" si="1"/>
        <v>0.85067415730342244</v>
      </c>
      <c r="G6">
        <f t="shared" si="1"/>
        <v>0.22067415730342255</v>
      </c>
      <c r="H6">
        <f t="shared" si="1"/>
        <v>0.33067415730342198</v>
      </c>
      <c r="I6">
        <f t="shared" si="1"/>
        <v>0.59067415730342177</v>
      </c>
      <c r="J6">
        <f t="shared" si="1"/>
        <v>-0.88932584269657688</v>
      </c>
      <c r="K6">
        <f t="shared" si="1"/>
        <v>1.2506741573034219</v>
      </c>
      <c r="M6" s="6"/>
      <c r="N6" s="6"/>
    </row>
    <row r="7" spans="1:21" ht="15.75" x14ac:dyDescent="0.25">
      <c r="A7" s="3" t="s">
        <v>26</v>
      </c>
      <c r="B7">
        <f>(B$5-B$6)^2</f>
        <v>25</v>
      </c>
      <c r="C7">
        <f t="shared" ref="C7:K7" si="2">(C$5-C$6)^2</f>
        <v>100</v>
      </c>
      <c r="D7">
        <f t="shared" si="2"/>
        <v>100</v>
      </c>
      <c r="E7">
        <f t="shared" si="2"/>
        <v>49</v>
      </c>
      <c r="F7">
        <f t="shared" si="2"/>
        <v>25</v>
      </c>
      <c r="G7">
        <f t="shared" si="2"/>
        <v>36</v>
      </c>
      <c r="H7">
        <f t="shared" si="2"/>
        <v>36</v>
      </c>
      <c r="I7">
        <f t="shared" si="2"/>
        <v>25</v>
      </c>
      <c r="J7">
        <f t="shared" si="2"/>
        <v>36</v>
      </c>
      <c r="K7">
        <f t="shared" si="2"/>
        <v>64</v>
      </c>
      <c r="M7" s="5"/>
      <c r="N7" s="5"/>
      <c r="Q7" s="14" t="s">
        <v>29</v>
      </c>
      <c r="R7" s="14" t="s">
        <v>30</v>
      </c>
      <c r="S7" s="13" t="s">
        <v>27</v>
      </c>
      <c r="T7" s="13" t="s">
        <v>28</v>
      </c>
      <c r="U7" s="15" t="s">
        <v>31</v>
      </c>
    </row>
    <row r="8" spans="1:21" ht="15.75" x14ac:dyDescent="0.25">
      <c r="A8" s="4" t="s">
        <v>10</v>
      </c>
      <c r="B8" s="5">
        <f>B$2^2</f>
        <v>64</v>
      </c>
      <c r="C8" s="5">
        <f>C$2^2</f>
        <v>121</v>
      </c>
      <c r="D8" s="5">
        <f t="shared" ref="D8:K8" si="3">D$2^2</f>
        <v>144</v>
      </c>
      <c r="E8" s="5">
        <f t="shared" si="3"/>
        <v>81</v>
      </c>
      <c r="F8" s="5">
        <f t="shared" si="3"/>
        <v>64</v>
      </c>
      <c r="G8" s="5">
        <f t="shared" si="3"/>
        <v>64</v>
      </c>
      <c r="H8" s="5">
        <f t="shared" si="3"/>
        <v>81</v>
      </c>
      <c r="I8" s="5">
        <f t="shared" si="3"/>
        <v>81</v>
      </c>
      <c r="J8" s="5">
        <f t="shared" si="3"/>
        <v>64</v>
      </c>
      <c r="K8" s="5">
        <f t="shared" si="3"/>
        <v>144</v>
      </c>
      <c r="M8" s="6">
        <f>SUM(B$8:K$8)</f>
        <v>908</v>
      </c>
      <c r="N8" s="6">
        <f>M8/10</f>
        <v>90.8</v>
      </c>
      <c r="Q8" s="14">
        <f>1/10*SQRT(10*M8-(M2)^2)</f>
        <v>1.5620499351813308</v>
      </c>
      <c r="R8" s="14"/>
      <c r="S8" s="13">
        <f>B60*Q8/R9</f>
        <v>0.72434288775939459</v>
      </c>
      <c r="T8" s="13">
        <f>B61*Q9/R9</f>
        <v>0.28617396058042338</v>
      </c>
      <c r="U8" s="15">
        <f>B60*N2/N4</f>
        <v>1.175</v>
      </c>
    </row>
    <row r="9" spans="1:21" ht="15.75" x14ac:dyDescent="0.25">
      <c r="A9" s="4" t="s">
        <v>11</v>
      </c>
      <c r="B9" s="5">
        <f>B$3^2</f>
        <v>25</v>
      </c>
      <c r="C9" s="5">
        <f t="shared" ref="C9:K9" si="4">C$3^2</f>
        <v>64</v>
      </c>
      <c r="D9" s="5">
        <f t="shared" si="4"/>
        <v>64</v>
      </c>
      <c r="E9" s="5">
        <f t="shared" si="4"/>
        <v>25</v>
      </c>
      <c r="F9" s="5">
        <f t="shared" si="4"/>
        <v>49</v>
      </c>
      <c r="G9" s="5">
        <f t="shared" si="4"/>
        <v>64</v>
      </c>
      <c r="H9" s="5">
        <f t="shared" si="4"/>
        <v>36</v>
      </c>
      <c r="I9" s="5">
        <f t="shared" si="4"/>
        <v>16</v>
      </c>
      <c r="J9" s="5">
        <f t="shared" si="4"/>
        <v>25</v>
      </c>
      <c r="K9" s="5">
        <f t="shared" si="4"/>
        <v>49</v>
      </c>
      <c r="M9" s="6">
        <f>SUM(B9:K9)</f>
        <v>417</v>
      </c>
      <c r="N9" s="6">
        <f>M9/10</f>
        <v>41.7</v>
      </c>
      <c r="Q9" s="14">
        <f>1/10*SQRT(10*M9-(M3)^2)</f>
        <v>1.4177446878757827</v>
      </c>
      <c r="R9" s="14">
        <f>1/10*SQRT(10*M10-(M4)^2)</f>
        <v>1.833030277982336</v>
      </c>
      <c r="U9" s="15">
        <f>B61*N3/N4</f>
        <v>0.3427941176470588</v>
      </c>
    </row>
    <row r="10" spans="1:21" ht="15.75" x14ac:dyDescent="0.25">
      <c r="A10" s="4" t="s">
        <v>12</v>
      </c>
      <c r="B10" s="5">
        <f>B$4^2</f>
        <v>25</v>
      </c>
      <c r="C10" s="5">
        <f t="shared" ref="C10:K10" si="5">C$4^2</f>
        <v>100</v>
      </c>
      <c r="D10" s="5">
        <f t="shared" si="5"/>
        <v>100</v>
      </c>
      <c r="E10" s="5">
        <f t="shared" si="5"/>
        <v>49</v>
      </c>
      <c r="F10" s="5">
        <f t="shared" si="5"/>
        <v>25</v>
      </c>
      <c r="G10" s="5">
        <f t="shared" si="5"/>
        <v>36</v>
      </c>
      <c r="H10" s="5">
        <f t="shared" si="5"/>
        <v>36</v>
      </c>
      <c r="I10" s="5">
        <f t="shared" si="5"/>
        <v>25</v>
      </c>
      <c r="J10" s="5">
        <f t="shared" si="5"/>
        <v>36</v>
      </c>
      <c r="K10" s="5">
        <f t="shared" si="5"/>
        <v>64</v>
      </c>
      <c r="M10" s="6">
        <f>SUM(B10:K10)</f>
        <v>496</v>
      </c>
      <c r="N10" s="6">
        <f>M10/10</f>
        <v>49.6</v>
      </c>
    </row>
    <row r="11" spans="1:21" ht="15.75" x14ac:dyDescent="0.25">
      <c r="A11" s="4" t="s">
        <v>13</v>
      </c>
      <c r="B11" s="5">
        <f>B$2*B$3</f>
        <v>40</v>
      </c>
      <c r="C11" s="5">
        <f>C$2*C$3</f>
        <v>88</v>
      </c>
      <c r="D11" s="5">
        <f t="shared" ref="D11:K11" si="6">D$2*D$3</f>
        <v>96</v>
      </c>
      <c r="E11" s="5">
        <f t="shared" si="6"/>
        <v>45</v>
      </c>
      <c r="F11" s="5">
        <f t="shared" si="6"/>
        <v>56</v>
      </c>
      <c r="G11" s="5">
        <f t="shared" si="6"/>
        <v>64</v>
      </c>
      <c r="H11" s="5">
        <f t="shared" si="6"/>
        <v>54</v>
      </c>
      <c r="I11" s="5">
        <f t="shared" si="6"/>
        <v>36</v>
      </c>
      <c r="J11" s="5">
        <f t="shared" si="6"/>
        <v>40</v>
      </c>
      <c r="K11" s="5">
        <f t="shared" si="6"/>
        <v>84</v>
      </c>
      <c r="M11" s="6">
        <f>SUM(B11:K11)</f>
        <v>603</v>
      </c>
      <c r="N11" s="6">
        <f>M11/10</f>
        <v>60.3</v>
      </c>
    </row>
    <row r="12" spans="1:21" ht="15.75" x14ac:dyDescent="0.25">
      <c r="A12" s="4" t="s">
        <v>14</v>
      </c>
      <c r="B12" s="5">
        <f>B$2*B$4</f>
        <v>40</v>
      </c>
      <c r="C12" s="5">
        <f t="shared" ref="C12:K12" si="7">C$2*C$4</f>
        <v>110</v>
      </c>
      <c r="D12" s="5">
        <f t="shared" si="7"/>
        <v>120</v>
      </c>
      <c r="E12" s="5">
        <f t="shared" si="7"/>
        <v>63</v>
      </c>
      <c r="F12" s="5">
        <f t="shared" si="7"/>
        <v>40</v>
      </c>
      <c r="G12" s="5">
        <f t="shared" si="7"/>
        <v>48</v>
      </c>
      <c r="H12" s="5">
        <f t="shared" si="7"/>
        <v>54</v>
      </c>
      <c r="I12" s="5">
        <f t="shared" si="7"/>
        <v>45</v>
      </c>
      <c r="J12" s="5">
        <f t="shared" si="7"/>
        <v>48</v>
      </c>
      <c r="K12" s="5">
        <f t="shared" si="7"/>
        <v>96</v>
      </c>
      <c r="M12" s="6">
        <f>SUM(B12:K12)</f>
        <v>664</v>
      </c>
      <c r="N12" s="6">
        <f>M12/10</f>
        <v>66.400000000000006</v>
      </c>
    </row>
    <row r="13" spans="1:21" ht="15.75" x14ac:dyDescent="0.25">
      <c r="A13" s="4" t="s">
        <v>15</v>
      </c>
      <c r="B13" s="5">
        <f>B$3*B$4</f>
        <v>25</v>
      </c>
      <c r="C13" s="5">
        <f t="shared" ref="C13:K13" si="8">C$3*C$4</f>
        <v>80</v>
      </c>
      <c r="D13" s="5">
        <f t="shared" si="8"/>
        <v>80</v>
      </c>
      <c r="E13" s="5">
        <f t="shared" si="8"/>
        <v>35</v>
      </c>
      <c r="F13" s="5">
        <f t="shared" si="8"/>
        <v>35</v>
      </c>
      <c r="G13" s="5">
        <f t="shared" si="8"/>
        <v>48</v>
      </c>
      <c r="H13" s="5">
        <f t="shared" si="8"/>
        <v>36</v>
      </c>
      <c r="I13" s="5">
        <f t="shared" si="8"/>
        <v>20</v>
      </c>
      <c r="J13" s="5">
        <f t="shared" si="8"/>
        <v>30</v>
      </c>
      <c r="K13" s="5">
        <f t="shared" si="8"/>
        <v>56</v>
      </c>
      <c r="M13" s="6">
        <f>SUM(B13:K13)</f>
        <v>445</v>
      </c>
      <c r="N13" s="6">
        <f>M13/10</f>
        <v>44.5</v>
      </c>
    </row>
    <row r="16" spans="1:21" ht="15.75" x14ac:dyDescent="0.25">
      <c r="A16" s="3" t="s">
        <v>1</v>
      </c>
      <c r="B16" s="2">
        <v>5</v>
      </c>
    </row>
    <row r="17" spans="1:4" x14ac:dyDescent="0.25">
      <c r="B17" s="2">
        <v>10</v>
      </c>
    </row>
    <row r="18" spans="1:4" x14ac:dyDescent="0.25">
      <c r="B18" s="2">
        <v>10</v>
      </c>
    </row>
    <row r="19" spans="1:4" x14ac:dyDescent="0.25">
      <c r="B19" s="2">
        <v>7</v>
      </c>
    </row>
    <row r="20" spans="1:4" x14ac:dyDescent="0.25">
      <c r="B20" s="2">
        <v>5</v>
      </c>
    </row>
    <row r="21" spans="1:4" x14ac:dyDescent="0.25">
      <c r="B21" s="2">
        <v>6</v>
      </c>
    </row>
    <row r="22" spans="1:4" x14ac:dyDescent="0.25">
      <c r="B22" s="2">
        <v>6</v>
      </c>
    </row>
    <row r="23" spans="1:4" x14ac:dyDescent="0.25">
      <c r="B23" s="2">
        <v>5</v>
      </c>
    </row>
    <row r="24" spans="1:4" x14ac:dyDescent="0.25">
      <c r="B24" s="2">
        <v>6</v>
      </c>
    </row>
    <row r="25" spans="1:4" x14ac:dyDescent="0.25">
      <c r="B25" s="2">
        <v>8</v>
      </c>
    </row>
    <row r="28" spans="1:4" x14ac:dyDescent="0.25">
      <c r="A28" t="s">
        <v>0</v>
      </c>
      <c r="B28" s="7">
        <v>1</v>
      </c>
      <c r="C28" s="2">
        <v>8</v>
      </c>
      <c r="D28" s="2">
        <v>5</v>
      </c>
    </row>
    <row r="29" spans="1:4" x14ac:dyDescent="0.25">
      <c r="B29" s="7">
        <v>1</v>
      </c>
      <c r="C29" s="2">
        <v>11</v>
      </c>
      <c r="D29" s="2">
        <v>8</v>
      </c>
    </row>
    <row r="30" spans="1:4" x14ac:dyDescent="0.25">
      <c r="B30" s="7">
        <v>1</v>
      </c>
      <c r="C30" s="2">
        <v>12</v>
      </c>
      <c r="D30" s="2">
        <v>8</v>
      </c>
    </row>
    <row r="31" spans="1:4" x14ac:dyDescent="0.25">
      <c r="B31" s="7">
        <v>1</v>
      </c>
      <c r="C31" s="2">
        <v>9</v>
      </c>
      <c r="D31" s="2">
        <v>5</v>
      </c>
    </row>
    <row r="32" spans="1:4" x14ac:dyDescent="0.25">
      <c r="B32" s="7">
        <v>1</v>
      </c>
      <c r="C32" s="2">
        <v>8</v>
      </c>
      <c r="D32" s="2">
        <v>7</v>
      </c>
    </row>
    <row r="33" spans="1:11" x14ac:dyDescent="0.25">
      <c r="B33" s="7">
        <v>1</v>
      </c>
      <c r="C33" s="2">
        <v>8</v>
      </c>
      <c r="D33" s="2">
        <v>8</v>
      </c>
    </row>
    <row r="34" spans="1:11" x14ac:dyDescent="0.25">
      <c r="B34" s="7">
        <v>1</v>
      </c>
      <c r="C34" s="2">
        <v>9</v>
      </c>
      <c r="D34" s="2">
        <v>6</v>
      </c>
    </row>
    <row r="35" spans="1:11" x14ac:dyDescent="0.25">
      <c r="B35" s="7">
        <v>1</v>
      </c>
      <c r="C35" s="2">
        <v>9</v>
      </c>
      <c r="D35" s="2">
        <v>4</v>
      </c>
    </row>
    <row r="36" spans="1:11" x14ac:dyDescent="0.25">
      <c r="B36" s="7">
        <v>1</v>
      </c>
      <c r="C36" s="2">
        <v>8</v>
      </c>
      <c r="D36" s="2">
        <v>5</v>
      </c>
    </row>
    <row r="37" spans="1:11" x14ac:dyDescent="0.25">
      <c r="B37" s="7">
        <v>1</v>
      </c>
      <c r="C37" s="2">
        <v>12</v>
      </c>
      <c r="D37" s="2">
        <v>7</v>
      </c>
    </row>
    <row r="39" spans="1:11" x14ac:dyDescent="0.25"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</row>
    <row r="40" spans="1:11" x14ac:dyDescent="0.25">
      <c r="A40" t="s">
        <v>16</v>
      </c>
      <c r="B40" s="9">
        <f t="array" ref="B40:K42">TRANSPOSE(B28:D37)</f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</row>
    <row r="41" spans="1:11" x14ac:dyDescent="0.25">
      <c r="B41" s="9">
        <v>8</v>
      </c>
      <c r="C41" s="9">
        <v>11</v>
      </c>
      <c r="D41" s="9">
        <v>12</v>
      </c>
      <c r="E41" s="9">
        <v>9</v>
      </c>
      <c r="F41" s="9">
        <v>8</v>
      </c>
      <c r="G41" s="9">
        <v>8</v>
      </c>
      <c r="H41" s="9">
        <v>9</v>
      </c>
      <c r="I41" s="9">
        <v>9</v>
      </c>
      <c r="J41" s="9">
        <v>8</v>
      </c>
      <c r="K41" s="9">
        <v>12</v>
      </c>
    </row>
    <row r="42" spans="1:11" x14ac:dyDescent="0.25">
      <c r="B42" s="9">
        <v>5</v>
      </c>
      <c r="C42" s="9">
        <v>8</v>
      </c>
      <c r="D42" s="9">
        <v>8</v>
      </c>
      <c r="E42" s="9">
        <v>5</v>
      </c>
      <c r="F42" s="9">
        <v>7</v>
      </c>
      <c r="G42" s="9">
        <v>8</v>
      </c>
      <c r="H42" s="9">
        <v>6</v>
      </c>
      <c r="I42" s="9">
        <v>4</v>
      </c>
      <c r="J42" s="9">
        <v>5</v>
      </c>
      <c r="K42" s="9">
        <v>7</v>
      </c>
    </row>
    <row r="44" spans="1:11" x14ac:dyDescent="0.25">
      <c r="A44" t="s">
        <v>17</v>
      </c>
      <c r="B44" s="5">
        <f t="array" ref="B44:D46">MMULT(B40:K42,B28:D37)</f>
        <v>10</v>
      </c>
      <c r="C44" s="5">
        <v>94</v>
      </c>
      <c r="D44" s="5">
        <v>63</v>
      </c>
    </row>
    <row r="45" spans="1:11" x14ac:dyDescent="0.25">
      <c r="B45" s="5">
        <v>94</v>
      </c>
      <c r="C45" s="5">
        <v>908</v>
      </c>
      <c r="D45" s="5">
        <v>603</v>
      </c>
    </row>
    <row r="46" spans="1:11" x14ac:dyDescent="0.25">
      <c r="B46" s="5">
        <v>63</v>
      </c>
      <c r="C46" s="5">
        <v>603</v>
      </c>
      <c r="D46" s="5">
        <v>417</v>
      </c>
    </row>
    <row r="48" spans="1:11" x14ac:dyDescent="0.25">
      <c r="A48" t="s">
        <v>18</v>
      </c>
      <c r="B48" s="5">
        <f t="array" ref="B48:B50">MMULT(B40:K42,B16:B25)</f>
        <v>68</v>
      </c>
    </row>
    <row r="49" spans="1:4" x14ac:dyDescent="0.25">
      <c r="B49" s="5">
        <v>664</v>
      </c>
    </row>
    <row r="50" spans="1:4" x14ac:dyDescent="0.25">
      <c r="B50" s="5">
        <v>445</v>
      </c>
    </row>
    <row r="52" spans="1:4" x14ac:dyDescent="0.25">
      <c r="A52" t="s">
        <v>19</v>
      </c>
      <c r="B52">
        <f>MDETERM(B44:D46)</f>
        <v>3738.0000000000091</v>
      </c>
    </row>
    <row r="54" spans="1:4" x14ac:dyDescent="0.25">
      <c r="A54" t="s">
        <v>20</v>
      </c>
      <c r="B54" s="5">
        <f t="array" ref="B54:D56">MINVERSE(B44:D46)</f>
        <v>4.0200642054574613</v>
      </c>
      <c r="C54" s="5">
        <v>-0.32343499197431674</v>
      </c>
      <c r="D54" s="5">
        <v>-0.13964686998394973</v>
      </c>
    </row>
    <row r="55" spans="1:4" x14ac:dyDescent="0.25">
      <c r="B55" s="5">
        <v>-0.32343499197431652</v>
      </c>
      <c r="C55" s="5">
        <v>5.3772070626002977E-2</v>
      </c>
      <c r="D55" s="5">
        <v>-2.8892455858747862E-2</v>
      </c>
    </row>
    <row r="56" spans="1:4" x14ac:dyDescent="0.25">
      <c r="B56" s="5">
        <v>-0.13964686998395023</v>
      </c>
      <c r="C56" s="5">
        <v>-2.8892455858747817E-2</v>
      </c>
      <c r="D56" s="5">
        <v>6.5275548421615814E-2</v>
      </c>
    </row>
    <row r="59" spans="1:4" x14ac:dyDescent="0.25">
      <c r="A59" t="s">
        <v>21</v>
      </c>
      <c r="B59" s="5">
        <f>MMULT(B54:D56,B48:B50)</f>
        <v>-3.5393258426965772</v>
      </c>
      <c r="C59" t="s">
        <v>22</v>
      </c>
    </row>
    <row r="60" spans="1:4" x14ac:dyDescent="0.25">
      <c r="B60" s="13">
        <v>0.85</v>
      </c>
      <c r="C60" s="13" t="s">
        <v>27</v>
      </c>
    </row>
    <row r="61" spans="1:4" x14ac:dyDescent="0.25">
      <c r="B61" s="13">
        <v>0.37</v>
      </c>
      <c r="C61" s="13" t="s">
        <v>28</v>
      </c>
    </row>
    <row r="64" spans="1:4" x14ac:dyDescent="0.25">
      <c r="A64" s="11" t="s">
        <v>23</v>
      </c>
      <c r="B64" s="10"/>
      <c r="C64" s="10"/>
    </row>
  </sheetData>
  <mergeCells count="2">
    <mergeCell ref="A64:C64"/>
    <mergeCell ref="Q2:S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2023-11-09T10:53:40Z</dcterms:modified>
</cp:coreProperties>
</file>