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Disk\Safonov_Dmitry_LUT\Blaine Research\PSD Dv(x) determination\"/>
    </mc:Choice>
  </mc:AlternateContent>
  <xr:revisionPtr revIDLastSave="0" documentId="13_ncr:1_{B50A4F28-89E4-416C-8208-E790745A7BE3}" xr6:coauthVersionLast="47" xr6:coauthVersionMax="47" xr10:uidLastSave="{00000000-0000-0000-0000-000000000000}"/>
  <bookViews>
    <workbookView xWindow="-28920" yWindow="1305" windowWidth="29040" windowHeight="15840" xr2:uid="{00000000-000D-0000-FFFF-FFFF00000000}"/>
  </bookViews>
  <sheets>
    <sheet name="Data" sheetId="4" r:id="rId1"/>
    <sheet name="Calculation SSA" sheetId="5" r:id="rId2"/>
    <sheet name="Sauter diameter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4" l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6" i="6"/>
  <c r="C7" i="5"/>
  <c r="G7" i="5" s="1"/>
  <c r="C8" i="5"/>
  <c r="G8" i="5" s="1"/>
  <c r="E8" i="5"/>
  <c r="C9" i="5"/>
  <c r="G9" i="5" s="1"/>
  <c r="C10" i="5"/>
  <c r="E10" i="5" s="1"/>
  <c r="C11" i="5"/>
  <c r="G11" i="5" s="1"/>
  <c r="C12" i="5"/>
  <c r="G12" i="5" s="1"/>
  <c r="C13" i="5"/>
  <c r="C14" i="5"/>
  <c r="E14" i="5" s="1"/>
  <c r="C15" i="5"/>
  <c r="G15" i="5" s="1"/>
  <c r="C16" i="5"/>
  <c r="G16" i="5" s="1"/>
  <c r="C17" i="5"/>
  <c r="G17" i="5" s="1"/>
  <c r="C18" i="5"/>
  <c r="E18" i="5" s="1"/>
  <c r="C19" i="5"/>
  <c r="G19" i="5" s="1"/>
  <c r="C20" i="5"/>
  <c r="E20" i="5" s="1"/>
  <c r="C21" i="5"/>
  <c r="G21" i="5" s="1"/>
  <c r="C22" i="5"/>
  <c r="C23" i="5"/>
  <c r="G23" i="5" s="1"/>
  <c r="C24" i="5"/>
  <c r="E24" i="5" s="1"/>
  <c r="C25" i="5"/>
  <c r="G25" i="5" s="1"/>
  <c r="C26" i="5"/>
  <c r="E26" i="5" s="1"/>
  <c r="C27" i="5"/>
  <c r="E27" i="5" s="1"/>
  <c r="C28" i="5"/>
  <c r="E28" i="5" s="1"/>
  <c r="C29" i="5"/>
  <c r="E29" i="5" s="1"/>
  <c r="C30" i="5"/>
  <c r="E30" i="5" s="1"/>
  <c r="C31" i="5"/>
  <c r="G31" i="5" s="1"/>
  <c r="C32" i="5"/>
  <c r="G32" i="5" s="1"/>
  <c r="C33" i="5"/>
  <c r="E33" i="5" s="1"/>
  <c r="C34" i="5"/>
  <c r="G34" i="5" s="1"/>
  <c r="C35" i="5"/>
  <c r="E35" i="5" s="1"/>
  <c r="C36" i="5"/>
  <c r="G36" i="5" s="1"/>
  <c r="C37" i="5"/>
  <c r="G37" i="5" s="1"/>
  <c r="C38" i="5"/>
  <c r="G38" i="5" s="1"/>
  <c r="C39" i="5"/>
  <c r="E39" i="5" s="1"/>
  <c r="C40" i="5"/>
  <c r="E40" i="5" s="1"/>
  <c r="C41" i="5"/>
  <c r="G41" i="5" s="1"/>
  <c r="C42" i="5"/>
  <c r="C43" i="5"/>
  <c r="E43" i="5" s="1"/>
  <c r="C44" i="5"/>
  <c r="G44" i="5" s="1"/>
  <c r="C45" i="5"/>
  <c r="E45" i="5" s="1"/>
  <c r="C46" i="5"/>
  <c r="G46" i="5" s="1"/>
  <c r="C47" i="5"/>
  <c r="G47" i="5" s="1"/>
  <c r="C48" i="5"/>
  <c r="E48" i="5" s="1"/>
  <c r="C49" i="5"/>
  <c r="G49" i="5" s="1"/>
  <c r="C50" i="5"/>
  <c r="C51" i="5"/>
  <c r="G51" i="5" s="1"/>
  <c r="C52" i="5"/>
  <c r="E52" i="5" s="1"/>
  <c r="C53" i="5"/>
  <c r="G53" i="5" s="1"/>
  <c r="C54" i="5"/>
  <c r="G54" i="5" s="1"/>
  <c r="C55" i="5"/>
  <c r="G55" i="5" s="1"/>
  <c r="C56" i="5"/>
  <c r="E56" i="5" s="1"/>
  <c r="C57" i="5"/>
  <c r="E57" i="5" s="1"/>
  <c r="C58" i="5"/>
  <c r="C59" i="5"/>
  <c r="G59" i="5" s="1"/>
  <c r="C60" i="5"/>
  <c r="E60" i="5" s="1"/>
  <c r="C61" i="5"/>
  <c r="G61" i="5" s="1"/>
  <c r="C62" i="5"/>
  <c r="E62" i="5" s="1"/>
  <c r="C63" i="5"/>
  <c r="E63" i="5" s="1"/>
  <c r="C64" i="5"/>
  <c r="E64" i="5" s="1"/>
  <c r="C65" i="5"/>
  <c r="G65" i="5" s="1"/>
  <c r="C66" i="5"/>
  <c r="C67" i="5"/>
  <c r="E67" i="5" s="1"/>
  <c r="C68" i="5"/>
  <c r="G68" i="5" s="1"/>
  <c r="C69" i="5"/>
  <c r="E69" i="5" s="1"/>
  <c r="C70" i="5"/>
  <c r="C71" i="5"/>
  <c r="G71" i="5" s="1"/>
  <c r="C72" i="5"/>
  <c r="C73" i="5"/>
  <c r="E73" i="5" s="1"/>
  <c r="C74" i="5"/>
  <c r="C75" i="5"/>
  <c r="E75" i="5" s="1"/>
  <c r="C76" i="5"/>
  <c r="G76" i="5" s="1"/>
  <c r="C77" i="5"/>
  <c r="G77" i="5" s="1"/>
  <c r="C78" i="5"/>
  <c r="E78" i="5" s="1"/>
  <c r="C79" i="5"/>
  <c r="G79" i="5" s="1"/>
  <c r="C80" i="5"/>
  <c r="E80" i="5" s="1"/>
  <c r="C81" i="5"/>
  <c r="E81" i="5" s="1"/>
  <c r="C82" i="5"/>
  <c r="E82" i="5" s="1"/>
  <c r="C83" i="5"/>
  <c r="G83" i="5" s="1"/>
  <c r="C84" i="5"/>
  <c r="G84" i="5" s="1"/>
  <c r="C85" i="5"/>
  <c r="G85" i="5" s="1"/>
  <c r="C86" i="5"/>
  <c r="G86" i="5" s="1"/>
  <c r="C87" i="5"/>
  <c r="E87" i="5" s="1"/>
  <c r="C88" i="5"/>
  <c r="E88" i="5" s="1"/>
  <c r="C89" i="5"/>
  <c r="G89" i="5" s="1"/>
  <c r="C90" i="5"/>
  <c r="E90" i="5" s="1"/>
  <c r="C91" i="5"/>
  <c r="C92" i="5"/>
  <c r="G92" i="5" s="1"/>
  <c r="C93" i="5"/>
  <c r="E93" i="5" s="1"/>
  <c r="C94" i="5"/>
  <c r="G94" i="5" s="1"/>
  <c r="C95" i="5"/>
  <c r="G95" i="5" s="1"/>
  <c r="C96" i="5"/>
  <c r="C97" i="5"/>
  <c r="C98" i="5"/>
  <c r="G98" i="5" s="1"/>
  <c r="C99" i="5"/>
  <c r="E99" i="5" s="1"/>
  <c r="C100" i="5"/>
  <c r="G100" i="5" s="1"/>
  <c r="C101" i="5"/>
  <c r="E101" i="5" s="1"/>
  <c r="C102" i="5"/>
  <c r="G102" i="5" s="1"/>
  <c r="C103" i="5"/>
  <c r="G103" i="5" s="1"/>
  <c r="C104" i="5"/>
  <c r="E104" i="5" s="1"/>
  <c r="C105" i="5"/>
  <c r="G105" i="5" s="1"/>
  <c r="C6" i="5"/>
  <c r="G6" i="5" s="1"/>
  <c r="E65" i="5"/>
  <c r="E7" i="5"/>
  <c r="G10" i="5" l="1"/>
  <c r="G90" i="5"/>
  <c r="G82" i="5"/>
  <c r="G14" i="5"/>
  <c r="E49" i="5"/>
  <c r="G27" i="5"/>
  <c r="G28" i="5"/>
  <c r="E53" i="5"/>
  <c r="G45" i="5"/>
  <c r="G93" i="5"/>
  <c r="E76" i="5"/>
  <c r="E23" i="5"/>
  <c r="E31" i="5"/>
  <c r="G78" i="5"/>
  <c r="G20" i="5"/>
  <c r="E79" i="5"/>
  <c r="E94" i="5"/>
  <c r="E86" i="5"/>
  <c r="G48" i="5"/>
  <c r="E55" i="5"/>
  <c r="E102" i="5"/>
  <c r="E37" i="5"/>
  <c r="G87" i="5"/>
  <c r="E46" i="5"/>
  <c r="G30" i="5"/>
  <c r="G52" i="5"/>
  <c r="G60" i="5"/>
  <c r="E16" i="5"/>
  <c r="G73" i="5"/>
  <c r="E98" i="5"/>
  <c r="G101" i="5"/>
  <c r="G39" i="5"/>
  <c r="E36" i="5"/>
  <c r="G43" i="5"/>
  <c r="E105" i="5"/>
  <c r="E6" i="5"/>
  <c r="G99" i="5"/>
  <c r="G18" i="5"/>
  <c r="E25" i="5"/>
  <c r="E61" i="5"/>
  <c r="E84" i="5"/>
  <c r="E9" i="5"/>
  <c r="G63" i="5"/>
  <c r="E77" i="5"/>
  <c r="G67" i="5"/>
  <c r="G104" i="5"/>
  <c r="G62" i="5"/>
  <c r="E32" i="5"/>
  <c r="G88" i="5"/>
  <c r="E17" i="5"/>
  <c r="G64" i="5"/>
  <c r="E38" i="5"/>
  <c r="E71" i="5"/>
  <c r="E68" i="5"/>
  <c r="G26" i="5"/>
  <c r="E19" i="5"/>
  <c r="E15" i="5"/>
  <c r="E44" i="5"/>
  <c r="G35" i="5"/>
  <c r="E21" i="6"/>
  <c r="K21" i="6" s="1"/>
  <c r="E98" i="6"/>
  <c r="G98" i="6" s="1"/>
  <c r="E90" i="6"/>
  <c r="G90" i="6" s="1"/>
  <c r="E96" i="6"/>
  <c r="K96" i="6" s="1"/>
  <c r="E71" i="6"/>
  <c r="I71" i="6" s="1"/>
  <c r="E51" i="5"/>
  <c r="E41" i="5"/>
  <c r="E21" i="5"/>
  <c r="E47" i="5"/>
  <c r="E100" i="5"/>
  <c r="G75" i="5"/>
  <c r="E105" i="6"/>
  <c r="K105" i="6" s="1"/>
  <c r="E101" i="6"/>
  <c r="K101" i="6" s="1"/>
  <c r="E89" i="6"/>
  <c r="K89" i="6" s="1"/>
  <c r="E81" i="6"/>
  <c r="I81" i="6" s="1"/>
  <c r="E57" i="6"/>
  <c r="K57" i="6" s="1"/>
  <c r="E53" i="6"/>
  <c r="G53" i="6" s="1"/>
  <c r="E49" i="6"/>
  <c r="K49" i="6" s="1"/>
  <c r="E37" i="6"/>
  <c r="I37" i="6" s="1"/>
  <c r="E44" i="6"/>
  <c r="G44" i="6" s="1"/>
  <c r="E24" i="6"/>
  <c r="K24" i="6" s="1"/>
  <c r="E68" i="6"/>
  <c r="G68" i="6" s="1"/>
  <c r="G57" i="5"/>
  <c r="E11" i="5"/>
  <c r="E84" i="6"/>
  <c r="G84" i="6" s="1"/>
  <c r="E95" i="5"/>
  <c r="E12" i="5"/>
  <c r="G24" i="5"/>
  <c r="E59" i="5"/>
  <c r="E85" i="5"/>
  <c r="G81" i="5"/>
  <c r="G33" i="5"/>
  <c r="E103" i="5"/>
  <c r="G69" i="5"/>
  <c r="E54" i="5"/>
  <c r="E22" i="5"/>
  <c r="G22" i="5"/>
  <c r="E13" i="5"/>
  <c r="G13" i="5"/>
  <c r="E97" i="6"/>
  <c r="E73" i="6"/>
  <c r="E61" i="6"/>
  <c r="E41" i="6"/>
  <c r="E33" i="6"/>
  <c r="E25" i="6"/>
  <c r="E34" i="6"/>
  <c r="E48" i="6"/>
  <c r="E15" i="6"/>
  <c r="G58" i="5"/>
  <c r="E58" i="5"/>
  <c r="E42" i="5"/>
  <c r="G42" i="5"/>
  <c r="E85" i="6"/>
  <c r="E69" i="6"/>
  <c r="E47" i="6"/>
  <c r="E27" i="6"/>
  <c r="E86" i="6"/>
  <c r="E88" i="6"/>
  <c r="E42" i="6"/>
  <c r="E100" i="6"/>
  <c r="E40" i="6"/>
  <c r="E10" i="6"/>
  <c r="E50" i="6"/>
  <c r="E51" i="6"/>
  <c r="E91" i="6"/>
  <c r="E87" i="6"/>
  <c r="E39" i="6"/>
  <c r="E9" i="6"/>
  <c r="E38" i="6"/>
  <c r="E13" i="6"/>
  <c r="E58" i="6"/>
  <c r="E60" i="6"/>
  <c r="E54" i="6"/>
  <c r="E36" i="6"/>
  <c r="E74" i="6"/>
  <c r="E70" i="6"/>
  <c r="E20" i="6"/>
  <c r="E46" i="6"/>
  <c r="E56" i="6"/>
  <c r="E80" i="6"/>
  <c r="E19" i="6"/>
  <c r="E8" i="6"/>
  <c r="E91" i="5"/>
  <c r="G91" i="5"/>
  <c r="G66" i="5"/>
  <c r="E66" i="5"/>
  <c r="E93" i="6"/>
  <c r="E77" i="6"/>
  <c r="E65" i="6"/>
  <c r="E45" i="6"/>
  <c r="E29" i="6"/>
  <c r="E17" i="6"/>
  <c r="E104" i="6"/>
  <c r="E78" i="6"/>
  <c r="E63" i="6"/>
  <c r="E75" i="6"/>
  <c r="E7" i="6"/>
  <c r="G7" i="6" s="1"/>
  <c r="E97" i="5"/>
  <c r="G97" i="5"/>
  <c r="G74" i="5"/>
  <c r="E74" i="5"/>
  <c r="E50" i="5"/>
  <c r="G50" i="5"/>
  <c r="E26" i="6"/>
  <c r="E83" i="5"/>
  <c r="E89" i="5"/>
  <c r="G96" i="5"/>
  <c r="E96" i="5"/>
  <c r="G70" i="5"/>
  <c r="E70" i="5"/>
  <c r="E64" i="6"/>
  <c r="E43" i="6"/>
  <c r="E95" i="6"/>
  <c r="G80" i="5"/>
  <c r="E72" i="5"/>
  <c r="G72" i="5"/>
  <c r="G56" i="5"/>
  <c r="G40" i="5"/>
  <c r="E34" i="5"/>
  <c r="G29" i="5"/>
  <c r="E92" i="6"/>
  <c r="E31" i="6"/>
  <c r="E103" i="6"/>
  <c r="E99" i="6"/>
  <c r="E79" i="6"/>
  <c r="E55" i="6"/>
  <c r="E23" i="6"/>
  <c r="E12" i="6"/>
  <c r="E28" i="6"/>
  <c r="E67" i="6"/>
  <c r="E16" i="6"/>
  <c r="E52" i="6"/>
  <c r="E6" i="6"/>
  <c r="E83" i="6"/>
  <c r="E59" i="6"/>
  <c r="E35" i="6"/>
  <c r="E11" i="6"/>
  <c r="E76" i="6"/>
  <c r="E32" i="6"/>
  <c r="E72" i="6"/>
  <c r="E102" i="6"/>
  <c r="E94" i="6"/>
  <c r="E82" i="6"/>
  <c r="E66" i="6"/>
  <c r="E62" i="6"/>
  <c r="E30" i="6"/>
  <c r="E22" i="6"/>
  <c r="E18" i="6"/>
  <c r="E14" i="6"/>
  <c r="E92" i="5"/>
  <c r="I53" i="6" l="1"/>
  <c r="G37" i="6"/>
  <c r="K37" i="6"/>
  <c r="K81" i="6"/>
  <c r="I24" i="6"/>
  <c r="K53" i="6"/>
  <c r="I98" i="6"/>
  <c r="I101" i="6"/>
  <c r="G71" i="6"/>
  <c r="G96" i="6"/>
  <c r="K98" i="6"/>
  <c r="I96" i="6"/>
  <c r="G49" i="6"/>
  <c r="I90" i="6"/>
  <c r="K90" i="6"/>
  <c r="I89" i="6"/>
  <c r="I49" i="6"/>
  <c r="G89" i="6"/>
  <c r="G24" i="6"/>
  <c r="G101" i="6"/>
  <c r="K68" i="6"/>
  <c r="G21" i="6"/>
  <c r="I21" i="6"/>
  <c r="K71" i="6"/>
  <c r="I68" i="6"/>
  <c r="I84" i="6"/>
  <c r="I57" i="6"/>
  <c r="K44" i="6"/>
  <c r="K84" i="6"/>
  <c r="J6" i="5"/>
  <c r="J13" i="5" s="1"/>
  <c r="I44" i="6"/>
  <c r="G57" i="6"/>
  <c r="G81" i="6"/>
  <c r="G105" i="6"/>
  <c r="I105" i="6"/>
  <c r="G94" i="6"/>
  <c r="K94" i="6"/>
  <c r="I94" i="6"/>
  <c r="I83" i="6"/>
  <c r="G83" i="6"/>
  <c r="K83" i="6"/>
  <c r="I31" i="6"/>
  <c r="K31" i="6"/>
  <c r="G31" i="6"/>
  <c r="G29" i="6"/>
  <c r="K29" i="6"/>
  <c r="I29" i="6"/>
  <c r="K36" i="6"/>
  <c r="G36" i="6"/>
  <c r="I36" i="6"/>
  <c r="K87" i="6"/>
  <c r="I87" i="6"/>
  <c r="G87" i="6"/>
  <c r="I88" i="6"/>
  <c r="K88" i="6"/>
  <c r="G88" i="6"/>
  <c r="G48" i="6"/>
  <c r="K48" i="6"/>
  <c r="I48" i="6"/>
  <c r="G14" i="6"/>
  <c r="I14" i="6"/>
  <c r="K14" i="6"/>
  <c r="I11" i="6"/>
  <c r="G11" i="6"/>
  <c r="K11" i="6"/>
  <c r="I28" i="6"/>
  <c r="K28" i="6"/>
  <c r="G28" i="6"/>
  <c r="G92" i="6"/>
  <c r="K92" i="6"/>
  <c r="I92" i="6"/>
  <c r="G78" i="6"/>
  <c r="K78" i="6"/>
  <c r="I78" i="6"/>
  <c r="K8" i="6"/>
  <c r="G8" i="6"/>
  <c r="I8" i="6"/>
  <c r="I54" i="6"/>
  <c r="K54" i="6"/>
  <c r="G54" i="6"/>
  <c r="K91" i="6"/>
  <c r="I91" i="6"/>
  <c r="G91" i="6"/>
  <c r="K86" i="6"/>
  <c r="I86" i="6"/>
  <c r="G86" i="6"/>
  <c r="K25" i="6"/>
  <c r="G25" i="6"/>
  <c r="I25" i="6"/>
  <c r="G18" i="6"/>
  <c r="K18" i="6"/>
  <c r="I18" i="6"/>
  <c r="K72" i="6"/>
  <c r="G72" i="6"/>
  <c r="I72" i="6"/>
  <c r="G12" i="6"/>
  <c r="K12" i="6"/>
  <c r="I12" i="6"/>
  <c r="K43" i="6"/>
  <c r="I43" i="6"/>
  <c r="G43" i="6"/>
  <c r="K26" i="6"/>
  <c r="I26" i="6"/>
  <c r="G26" i="6"/>
  <c r="K7" i="6"/>
  <c r="I7" i="6"/>
  <c r="G104" i="6"/>
  <c r="I104" i="6"/>
  <c r="K104" i="6"/>
  <c r="K65" i="6"/>
  <c r="I65" i="6"/>
  <c r="G65" i="6"/>
  <c r="K19" i="6"/>
  <c r="G19" i="6"/>
  <c r="I19" i="6"/>
  <c r="G20" i="6"/>
  <c r="K20" i="6"/>
  <c r="I20" i="6"/>
  <c r="G60" i="6"/>
  <c r="K60" i="6"/>
  <c r="I60" i="6"/>
  <c r="G9" i="6"/>
  <c r="I9" i="6"/>
  <c r="K9" i="6"/>
  <c r="K51" i="6"/>
  <c r="I51" i="6"/>
  <c r="G51" i="6"/>
  <c r="G100" i="6"/>
  <c r="I100" i="6"/>
  <c r="K100" i="6"/>
  <c r="I27" i="6"/>
  <c r="K27" i="6"/>
  <c r="G27" i="6"/>
  <c r="K33" i="6"/>
  <c r="I33" i="6"/>
  <c r="G33" i="6"/>
  <c r="K97" i="6"/>
  <c r="I97" i="6"/>
  <c r="G97" i="6"/>
  <c r="I30" i="6"/>
  <c r="G30" i="6"/>
  <c r="K30" i="6"/>
  <c r="G76" i="6"/>
  <c r="I76" i="6"/>
  <c r="K76" i="6"/>
  <c r="G67" i="6"/>
  <c r="I67" i="6"/>
  <c r="K67" i="6"/>
  <c r="G55" i="6"/>
  <c r="I55" i="6"/>
  <c r="K55" i="6"/>
  <c r="K63" i="6"/>
  <c r="I63" i="6"/>
  <c r="G63" i="6"/>
  <c r="I93" i="6"/>
  <c r="G93" i="6"/>
  <c r="K93" i="6"/>
  <c r="K56" i="6"/>
  <c r="I56" i="6"/>
  <c r="G56" i="6"/>
  <c r="I13" i="6"/>
  <c r="G13" i="6"/>
  <c r="K13" i="6"/>
  <c r="G10" i="6"/>
  <c r="I10" i="6"/>
  <c r="K10" i="6"/>
  <c r="K69" i="6"/>
  <c r="I69" i="6"/>
  <c r="G69" i="6"/>
  <c r="G61" i="6"/>
  <c r="K61" i="6"/>
  <c r="I61" i="6"/>
  <c r="K62" i="6"/>
  <c r="I62" i="6"/>
  <c r="G62" i="6"/>
  <c r="K102" i="6"/>
  <c r="I102" i="6"/>
  <c r="G102" i="6"/>
  <c r="G6" i="6"/>
  <c r="I6" i="6"/>
  <c r="K6" i="6"/>
  <c r="G79" i="6"/>
  <c r="I79" i="6"/>
  <c r="K79" i="6"/>
  <c r="K95" i="6"/>
  <c r="I95" i="6"/>
  <c r="G95" i="6"/>
  <c r="K45" i="6"/>
  <c r="G45" i="6"/>
  <c r="I45" i="6"/>
  <c r="G46" i="6"/>
  <c r="I46" i="6"/>
  <c r="K46" i="6"/>
  <c r="I38" i="6"/>
  <c r="K38" i="6"/>
  <c r="G38" i="6"/>
  <c r="K40" i="6"/>
  <c r="G40" i="6"/>
  <c r="I40" i="6"/>
  <c r="K85" i="6"/>
  <c r="G85" i="6"/>
  <c r="I85" i="6"/>
  <c r="K34" i="6"/>
  <c r="I34" i="6"/>
  <c r="G34" i="6"/>
  <c r="K73" i="6"/>
  <c r="G73" i="6"/>
  <c r="I73" i="6"/>
  <c r="K66" i="6"/>
  <c r="I66" i="6"/>
  <c r="G66" i="6"/>
  <c r="I35" i="6"/>
  <c r="G35" i="6"/>
  <c r="K35" i="6"/>
  <c r="I52" i="6"/>
  <c r="K52" i="6"/>
  <c r="G52" i="6"/>
  <c r="K99" i="6"/>
  <c r="I99" i="6"/>
  <c r="G99" i="6"/>
  <c r="I22" i="6"/>
  <c r="K22" i="6"/>
  <c r="G22" i="6"/>
  <c r="I82" i="6"/>
  <c r="G82" i="6"/>
  <c r="K82" i="6"/>
  <c r="K32" i="6"/>
  <c r="I32" i="6"/>
  <c r="G32" i="6"/>
  <c r="K59" i="6"/>
  <c r="G59" i="6"/>
  <c r="I59" i="6"/>
  <c r="I16" i="6"/>
  <c r="K16" i="6"/>
  <c r="G16" i="6"/>
  <c r="G23" i="6"/>
  <c r="K23" i="6"/>
  <c r="I23" i="6"/>
  <c r="I103" i="6"/>
  <c r="G103" i="6"/>
  <c r="K103" i="6"/>
  <c r="K64" i="6"/>
  <c r="I64" i="6"/>
  <c r="G64" i="6"/>
  <c r="I75" i="6"/>
  <c r="K75" i="6"/>
  <c r="G75" i="6"/>
  <c r="K17" i="6"/>
  <c r="G17" i="6"/>
  <c r="I17" i="6"/>
  <c r="G77" i="6"/>
  <c r="K77" i="6"/>
  <c r="I77" i="6"/>
  <c r="I80" i="6"/>
  <c r="K80" i="6"/>
  <c r="G80" i="6"/>
  <c r="K70" i="6"/>
  <c r="G70" i="6"/>
  <c r="I70" i="6"/>
  <c r="I74" i="6"/>
  <c r="K74" i="6"/>
  <c r="G74" i="6"/>
  <c r="K58" i="6"/>
  <c r="G58" i="6"/>
  <c r="I58" i="6"/>
  <c r="I39" i="6"/>
  <c r="K39" i="6"/>
  <c r="G39" i="6"/>
  <c r="I50" i="6"/>
  <c r="K50" i="6"/>
  <c r="G50" i="6"/>
  <c r="G42" i="6"/>
  <c r="K42" i="6"/>
  <c r="I42" i="6"/>
  <c r="K47" i="6"/>
  <c r="I47" i="6"/>
  <c r="G47" i="6"/>
  <c r="I15" i="6"/>
  <c r="K15" i="6"/>
  <c r="G15" i="6"/>
  <c r="G41" i="6"/>
  <c r="K41" i="6"/>
  <c r="I41" i="6"/>
  <c r="P6" i="6" l="1"/>
  <c r="N6" i="6"/>
</calcChain>
</file>

<file path=xl/sharedStrings.xml><?xml version="1.0" encoding="utf-8"?>
<sst xmlns="http://schemas.openxmlformats.org/spreadsheetml/2006/main" count="61" uniqueCount="47">
  <si>
    <t>%</t>
  </si>
  <si>
    <t>µm</t>
  </si>
  <si>
    <t>Channel Number</t>
  </si>
  <si>
    <t>Channel Diameter (Lower)</t>
  </si>
  <si>
    <t>Channel Diameter (Center)</t>
  </si>
  <si>
    <t>Channel Diameter (Upper)</t>
  </si>
  <si>
    <t>Diff. Volume</t>
  </si>
  <si>
    <t xml:space="preserve">Material: </t>
  </si>
  <si>
    <t>Solid density:</t>
  </si>
  <si>
    <t>Sauter mean diameter, D[3,2]</t>
  </si>
  <si>
    <t>[%]</t>
  </si>
  <si>
    <t xml:space="preserve"> Cum. Volume</t>
  </si>
  <si>
    <t>D[4,3]</t>
  </si>
  <si>
    <t>Scattering theory:</t>
  </si>
  <si>
    <t>Particle type:</t>
  </si>
  <si>
    <t>Reflactive Index:</t>
  </si>
  <si>
    <t>Absorption Index</t>
  </si>
  <si>
    <t>Dispersant name:</t>
  </si>
  <si>
    <t>Water</t>
  </si>
  <si>
    <t>Disp. Refl. Index:</t>
  </si>
  <si>
    <t>[-]</t>
  </si>
  <si>
    <t>PSD data:</t>
  </si>
  <si>
    <t>Research:</t>
  </si>
  <si>
    <r>
      <t>[kg/m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]</t>
    </r>
  </si>
  <si>
    <r>
      <t>Amount of particles,</t>
    </r>
    <r>
      <rPr>
        <i/>
        <sz val="11"/>
        <rFont val="Calibri"/>
        <family val="2"/>
        <scheme val="minor"/>
      </rPr>
      <t xml:space="preserve"> n</t>
    </r>
    <r>
      <rPr>
        <sz val="11"/>
        <rFont val="Calibri"/>
        <family val="2"/>
        <scheme val="minor"/>
      </rPr>
      <t>i</t>
    </r>
  </si>
  <si>
    <r>
      <t>n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*</t>
    </r>
    <r>
      <rPr>
        <i/>
        <sz val="11"/>
        <rFont val="Calibri"/>
        <family val="2"/>
        <scheme val="minor"/>
      </rPr>
      <t>d</t>
    </r>
    <r>
      <rPr>
        <vertAlign val="subscript"/>
        <sz val="11"/>
        <rFont val="Calibri"/>
        <family val="2"/>
        <scheme val="minor"/>
      </rPr>
      <t>i</t>
    </r>
    <r>
      <rPr>
        <vertAlign val="superscript"/>
        <sz val="11"/>
        <rFont val="Calibri"/>
        <family val="2"/>
        <scheme val="minor"/>
      </rPr>
      <t>2</t>
    </r>
  </si>
  <si>
    <r>
      <t>n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*</t>
    </r>
    <r>
      <rPr>
        <i/>
        <sz val="11"/>
        <rFont val="Calibri"/>
        <family val="2"/>
        <scheme val="minor"/>
      </rPr>
      <t>d</t>
    </r>
    <r>
      <rPr>
        <vertAlign val="subscript"/>
        <sz val="11"/>
        <rFont val="Calibri"/>
        <family val="2"/>
        <scheme val="minor"/>
      </rPr>
      <t>i</t>
    </r>
    <r>
      <rPr>
        <vertAlign val="superscript"/>
        <sz val="11"/>
        <rFont val="Calibri"/>
        <family val="2"/>
        <scheme val="minor"/>
      </rPr>
      <t>3</t>
    </r>
  </si>
  <si>
    <r>
      <t xml:space="preserve">Specific Surface Area, </t>
    </r>
    <r>
      <rPr>
        <i/>
        <sz val="11"/>
        <rFont val="Calibri"/>
        <family val="2"/>
        <scheme val="minor"/>
      </rPr>
      <t>A</t>
    </r>
    <r>
      <rPr>
        <vertAlign val="subscript"/>
        <sz val="11"/>
        <rFont val="Calibri"/>
        <family val="2"/>
        <scheme val="minor"/>
      </rPr>
      <t>S</t>
    </r>
  </si>
  <si>
    <r>
      <t>[pcs. in m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]</t>
    </r>
  </si>
  <si>
    <r>
      <t>[m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]</t>
    </r>
  </si>
  <si>
    <r>
      <t>[m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]</t>
    </r>
  </si>
  <si>
    <r>
      <t>[m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/kg]</t>
    </r>
  </si>
  <si>
    <r>
      <t xml:space="preserve">Specific Surface Area, </t>
    </r>
    <r>
      <rPr>
        <i/>
        <sz val="11"/>
        <rFont val="Calibri"/>
        <family val="2"/>
        <scheme val="minor"/>
      </rPr>
      <t>SSA</t>
    </r>
    <r>
      <rPr>
        <vertAlign val="superscript"/>
        <sz val="11"/>
        <rFont val="Calibri"/>
        <family val="2"/>
        <scheme val="minor"/>
      </rPr>
      <t>v</t>
    </r>
    <r>
      <rPr>
        <vertAlign val="subscript"/>
        <sz val="11"/>
        <rFont val="Calibri"/>
        <family val="2"/>
        <scheme val="minor"/>
      </rPr>
      <t>PSD</t>
    </r>
  </si>
  <si>
    <r>
      <t>[m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/cm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]</t>
    </r>
  </si>
  <si>
    <t>[μm]</t>
  </si>
  <si>
    <r>
      <t>Amount of particles,</t>
    </r>
    <r>
      <rPr>
        <i/>
        <sz val="11"/>
        <rFont val="Calibri"/>
        <family val="2"/>
        <scheme val="minor"/>
      </rPr>
      <t xml:space="preserve"> n</t>
    </r>
    <r>
      <rPr>
        <vertAlign val="subscript"/>
        <sz val="11"/>
        <rFont val="Calibri"/>
        <family val="2"/>
        <scheme val="minor"/>
      </rPr>
      <t>i</t>
    </r>
  </si>
  <si>
    <r>
      <t xml:space="preserve">Persantage of particles, </t>
    </r>
    <r>
      <rPr>
        <i/>
        <sz val="11"/>
        <rFont val="Calibri"/>
        <family val="2"/>
        <scheme val="minor"/>
      </rPr>
      <t>p</t>
    </r>
    <r>
      <rPr>
        <vertAlign val="subscript"/>
        <sz val="11"/>
        <rFont val="Calibri"/>
        <family val="2"/>
        <scheme val="minor"/>
      </rPr>
      <t>i</t>
    </r>
    <r>
      <rPr>
        <sz val="10"/>
        <rFont val="Arial"/>
        <family val="2"/>
      </rPr>
      <t/>
    </r>
  </si>
  <si>
    <r>
      <t>p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*</t>
    </r>
    <r>
      <rPr>
        <i/>
        <sz val="11"/>
        <rFont val="Calibri"/>
        <family val="2"/>
        <scheme val="minor"/>
      </rPr>
      <t>d</t>
    </r>
    <r>
      <rPr>
        <vertAlign val="subscript"/>
        <sz val="11"/>
        <rFont val="Calibri"/>
        <family val="2"/>
        <scheme val="minor"/>
      </rPr>
      <t>i</t>
    </r>
    <r>
      <rPr>
        <vertAlign val="superscript"/>
        <sz val="11"/>
        <rFont val="Calibri"/>
        <family val="2"/>
        <scheme val="minor"/>
      </rPr>
      <t>3</t>
    </r>
  </si>
  <si>
    <r>
      <t>p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*</t>
    </r>
    <r>
      <rPr>
        <i/>
        <sz val="11"/>
        <rFont val="Calibri"/>
        <family val="2"/>
        <scheme val="minor"/>
      </rPr>
      <t>d</t>
    </r>
    <r>
      <rPr>
        <vertAlign val="subscript"/>
        <sz val="11"/>
        <rFont val="Calibri"/>
        <family val="2"/>
        <scheme val="minor"/>
      </rPr>
      <t>i</t>
    </r>
    <r>
      <rPr>
        <vertAlign val="superscript"/>
        <sz val="11"/>
        <rFont val="Calibri"/>
        <family val="2"/>
        <scheme val="minor"/>
      </rPr>
      <t>2</t>
    </r>
  </si>
  <si>
    <r>
      <t>p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*</t>
    </r>
    <r>
      <rPr>
        <i/>
        <sz val="11"/>
        <rFont val="Calibri"/>
        <family val="2"/>
        <scheme val="minor"/>
      </rPr>
      <t>d</t>
    </r>
    <r>
      <rPr>
        <vertAlign val="subscript"/>
        <sz val="11"/>
        <rFont val="Calibri"/>
        <family val="2"/>
        <scheme val="minor"/>
      </rPr>
      <t>i</t>
    </r>
    <r>
      <rPr>
        <vertAlign val="superscript"/>
        <sz val="11"/>
        <rFont val="Calibri"/>
        <family val="2"/>
        <scheme val="minor"/>
      </rPr>
      <t>4</t>
    </r>
  </si>
  <si>
    <t>Particles and liquid properties:</t>
  </si>
  <si>
    <t>Date:</t>
  </si>
  <si>
    <t>Spherical</t>
  </si>
  <si>
    <t>Fraunhofer approx.</t>
  </si>
  <si>
    <t>-</t>
  </si>
  <si>
    <t>Ground Calcium Carbonate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</si>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</sst>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00"/>
    <numFmt numFmtId="167" formatCode="0.000E+00"/>
  </numFmts>
  <fonts count="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i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Fill="1"/>
    <xf numFmtId="2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5" fillId="0" borderId="0" xfId="0" applyFont="1" applyFill="1"/>
    <xf numFmtId="165" fontId="3" fillId="0" borderId="0" xfId="0" applyNumberFormat="1" applyFont="1" applyFill="1"/>
    <xf numFmtId="0" fontId="3" fillId="0" borderId="0" xfId="0" applyNumberFormat="1" applyFont="1" applyFill="1" applyBorder="1" applyAlignment="1">
      <alignment horizontal="center" vertical="center" wrapText="1"/>
    </xf>
    <xf numFmtId="167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/>
    <xf numFmtId="0" fontId="7" fillId="0" borderId="0" xfId="0" applyFont="1" applyFill="1" applyAlignment="1"/>
    <xf numFmtId="14" fontId="3" fillId="0" borderId="0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167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167" fontId="3" fillId="0" borderId="0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0484850947552"/>
          <c:y val="0.10258657541225069"/>
          <c:w val="0.81446166123650476"/>
          <c:h val="0.72811322635303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Ground Calcium Carbonate</c:v>
                </c:pt>
              </c:strCache>
            </c:strRef>
          </c:tx>
          <c:spPr>
            <a:ln w="158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Data!$D$20:$D$119</c:f>
              <c:numCache>
                <c:formatCode>0.000</c:formatCode>
                <c:ptCount val="100"/>
                <c:pt idx="0">
                  <c:v>1.0700000000000001E-2</c:v>
                </c:pt>
                <c:pt idx="1">
                  <c:v>1.2150000000000001E-2</c:v>
                </c:pt>
                <c:pt idx="2">
                  <c:v>1.38E-2</c:v>
                </c:pt>
                <c:pt idx="3">
                  <c:v>1.5699999999999999E-2</c:v>
                </c:pt>
                <c:pt idx="4">
                  <c:v>1.78E-2</c:v>
                </c:pt>
                <c:pt idx="5">
                  <c:v>2.0199999999999999E-2</c:v>
                </c:pt>
                <c:pt idx="6">
                  <c:v>2.2949999999999998E-2</c:v>
                </c:pt>
                <c:pt idx="7">
                  <c:v>2.6099999999999998E-2</c:v>
                </c:pt>
                <c:pt idx="8">
                  <c:v>2.9649999999999999E-2</c:v>
                </c:pt>
                <c:pt idx="9">
                  <c:v>3.3649999999999999E-2</c:v>
                </c:pt>
                <c:pt idx="10">
                  <c:v>3.8249999999999999E-2</c:v>
                </c:pt>
                <c:pt idx="11">
                  <c:v>4.3499999999999997E-2</c:v>
                </c:pt>
                <c:pt idx="12">
                  <c:v>4.9450000000000001E-2</c:v>
                </c:pt>
                <c:pt idx="13">
                  <c:v>5.6150000000000005E-2</c:v>
                </c:pt>
                <c:pt idx="14">
                  <c:v>6.3799999999999996E-2</c:v>
                </c:pt>
                <c:pt idx="15">
                  <c:v>7.2500000000000009E-2</c:v>
                </c:pt>
                <c:pt idx="16">
                  <c:v>8.2350000000000007E-2</c:v>
                </c:pt>
                <c:pt idx="17">
                  <c:v>9.3549999999999994E-2</c:v>
                </c:pt>
                <c:pt idx="18">
                  <c:v>0.10625000000000001</c:v>
                </c:pt>
                <c:pt idx="19">
                  <c:v>0.1205</c:v>
                </c:pt>
                <c:pt idx="20">
                  <c:v>0.13700000000000001</c:v>
                </c:pt>
                <c:pt idx="21">
                  <c:v>0.156</c:v>
                </c:pt>
                <c:pt idx="22">
                  <c:v>0.17699999999999999</c:v>
                </c:pt>
                <c:pt idx="23">
                  <c:v>0.20100000000000001</c:v>
                </c:pt>
                <c:pt idx="24">
                  <c:v>0.22849999999999998</c:v>
                </c:pt>
                <c:pt idx="25">
                  <c:v>0.25950000000000001</c:v>
                </c:pt>
                <c:pt idx="26">
                  <c:v>0.29500000000000004</c:v>
                </c:pt>
                <c:pt idx="27">
                  <c:v>0.33550000000000002</c:v>
                </c:pt>
                <c:pt idx="28">
                  <c:v>0.38100000000000001</c:v>
                </c:pt>
                <c:pt idx="29">
                  <c:v>0.4325</c:v>
                </c:pt>
                <c:pt idx="30">
                  <c:v>0.49150000000000005</c:v>
                </c:pt>
                <c:pt idx="31">
                  <c:v>0.5585</c:v>
                </c:pt>
                <c:pt idx="32">
                  <c:v>0.63450000000000006</c:v>
                </c:pt>
                <c:pt idx="33">
                  <c:v>0.72100000000000009</c:v>
                </c:pt>
                <c:pt idx="34">
                  <c:v>0.81950000000000001</c:v>
                </c:pt>
                <c:pt idx="35">
                  <c:v>0.93149999999999999</c:v>
                </c:pt>
                <c:pt idx="36">
                  <c:v>1.0605</c:v>
                </c:pt>
                <c:pt idx="37">
                  <c:v>1.2050000000000001</c:v>
                </c:pt>
                <c:pt idx="38">
                  <c:v>1.365</c:v>
                </c:pt>
                <c:pt idx="39">
                  <c:v>1.5499999999999998</c:v>
                </c:pt>
                <c:pt idx="40">
                  <c:v>1.7649999999999999</c:v>
                </c:pt>
                <c:pt idx="41">
                  <c:v>2.0049999999999999</c:v>
                </c:pt>
                <c:pt idx="42">
                  <c:v>2.2749999999999999</c:v>
                </c:pt>
                <c:pt idx="43">
                  <c:v>2.585</c:v>
                </c:pt>
                <c:pt idx="44">
                  <c:v>2.9350000000000001</c:v>
                </c:pt>
                <c:pt idx="45">
                  <c:v>3.335</c:v>
                </c:pt>
                <c:pt idx="46">
                  <c:v>3.79</c:v>
                </c:pt>
                <c:pt idx="47">
                  <c:v>4.3049999999999997</c:v>
                </c:pt>
                <c:pt idx="48">
                  <c:v>4.8949999999999996</c:v>
                </c:pt>
                <c:pt idx="49">
                  <c:v>5.5649999999999995</c:v>
                </c:pt>
                <c:pt idx="50">
                  <c:v>6.32</c:v>
                </c:pt>
                <c:pt idx="51">
                  <c:v>7.18</c:v>
                </c:pt>
                <c:pt idx="52">
                  <c:v>8.16</c:v>
                </c:pt>
                <c:pt idx="53">
                  <c:v>9.27</c:v>
                </c:pt>
                <c:pt idx="54">
                  <c:v>10.53</c:v>
                </c:pt>
                <c:pt idx="55">
                  <c:v>11.95</c:v>
                </c:pt>
                <c:pt idx="56">
                  <c:v>13.6</c:v>
                </c:pt>
                <c:pt idx="57">
                  <c:v>15.45</c:v>
                </c:pt>
                <c:pt idx="58">
                  <c:v>17.549999999999997</c:v>
                </c:pt>
                <c:pt idx="59">
                  <c:v>19.95</c:v>
                </c:pt>
                <c:pt idx="60">
                  <c:v>22.65</c:v>
                </c:pt>
                <c:pt idx="61">
                  <c:v>25.75</c:v>
                </c:pt>
                <c:pt idx="62">
                  <c:v>29.25</c:v>
                </c:pt>
                <c:pt idx="63">
                  <c:v>33.200000000000003</c:v>
                </c:pt>
                <c:pt idx="64">
                  <c:v>37.700000000000003</c:v>
                </c:pt>
                <c:pt idx="65">
                  <c:v>42.85</c:v>
                </c:pt>
                <c:pt idx="66">
                  <c:v>48.7</c:v>
                </c:pt>
                <c:pt idx="67">
                  <c:v>55.349999999999994</c:v>
                </c:pt>
                <c:pt idx="68">
                  <c:v>62.900000000000006</c:v>
                </c:pt>
                <c:pt idx="69">
                  <c:v>71.45</c:v>
                </c:pt>
                <c:pt idx="70">
                  <c:v>81.2</c:v>
                </c:pt>
                <c:pt idx="71">
                  <c:v>92.25</c:v>
                </c:pt>
                <c:pt idx="72">
                  <c:v>104.55</c:v>
                </c:pt>
                <c:pt idx="73">
                  <c:v>119</c:v>
                </c:pt>
                <c:pt idx="74">
                  <c:v>135.5</c:v>
                </c:pt>
                <c:pt idx="75">
                  <c:v>153.5</c:v>
                </c:pt>
                <c:pt idx="76">
                  <c:v>174.5</c:v>
                </c:pt>
                <c:pt idx="77">
                  <c:v>198.5</c:v>
                </c:pt>
                <c:pt idx="78">
                  <c:v>225.5</c:v>
                </c:pt>
                <c:pt idx="79">
                  <c:v>256</c:v>
                </c:pt>
                <c:pt idx="80">
                  <c:v>291</c:v>
                </c:pt>
                <c:pt idx="81">
                  <c:v>331</c:v>
                </c:pt>
                <c:pt idx="82">
                  <c:v>376</c:v>
                </c:pt>
                <c:pt idx="83">
                  <c:v>427</c:v>
                </c:pt>
                <c:pt idx="84">
                  <c:v>485</c:v>
                </c:pt>
                <c:pt idx="85">
                  <c:v>551</c:v>
                </c:pt>
                <c:pt idx="86">
                  <c:v>626</c:v>
                </c:pt>
                <c:pt idx="87">
                  <c:v>711</c:v>
                </c:pt>
                <c:pt idx="88">
                  <c:v>807.5</c:v>
                </c:pt>
                <c:pt idx="89">
                  <c:v>917.5</c:v>
                </c:pt>
                <c:pt idx="90">
                  <c:v>1043</c:v>
                </c:pt>
                <c:pt idx="91">
                  <c:v>1185</c:v>
                </c:pt>
                <c:pt idx="92">
                  <c:v>1345</c:v>
                </c:pt>
                <c:pt idx="93">
                  <c:v>1530</c:v>
                </c:pt>
                <c:pt idx="94">
                  <c:v>1740</c:v>
                </c:pt>
                <c:pt idx="95">
                  <c:v>1975</c:v>
                </c:pt>
                <c:pt idx="96">
                  <c:v>2245</c:v>
                </c:pt>
                <c:pt idx="97">
                  <c:v>2550</c:v>
                </c:pt>
                <c:pt idx="98">
                  <c:v>2895</c:v>
                </c:pt>
                <c:pt idx="99">
                  <c:v>3290</c:v>
                </c:pt>
              </c:numCache>
            </c:numRef>
          </c:xVal>
          <c:yVal>
            <c:numRef>
              <c:f>Data!$F$20:$F$119</c:f>
              <c:numCache>
                <c:formatCode>0.000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0.03</c:v>
                </c:pt>
                <c:pt idx="25">
                  <c:v>0.1</c:v>
                </c:pt>
                <c:pt idx="26">
                  <c:v>0.15</c:v>
                </c:pt>
                <c:pt idx="27">
                  <c:v>0.22</c:v>
                </c:pt>
                <c:pt idx="28">
                  <c:v>0.31</c:v>
                </c:pt>
                <c:pt idx="29">
                  <c:v>0.42</c:v>
                </c:pt>
                <c:pt idx="30">
                  <c:v>0.54</c:v>
                </c:pt>
                <c:pt idx="31">
                  <c:v>0.69</c:v>
                </c:pt>
                <c:pt idx="32">
                  <c:v>0.86</c:v>
                </c:pt>
                <c:pt idx="33">
                  <c:v>1.04</c:v>
                </c:pt>
                <c:pt idx="34">
                  <c:v>1.24</c:v>
                </c:pt>
                <c:pt idx="35">
                  <c:v>1.44</c:v>
                </c:pt>
                <c:pt idx="36">
                  <c:v>1.65</c:v>
                </c:pt>
                <c:pt idx="37">
                  <c:v>1.85</c:v>
                </c:pt>
                <c:pt idx="38">
                  <c:v>2.04</c:v>
                </c:pt>
                <c:pt idx="39">
                  <c:v>2.2000000000000002</c:v>
                </c:pt>
                <c:pt idx="40">
                  <c:v>2.34</c:v>
                </c:pt>
                <c:pt idx="41">
                  <c:v>2.4500000000000002</c:v>
                </c:pt>
                <c:pt idx="42">
                  <c:v>2.5499999999999998</c:v>
                </c:pt>
                <c:pt idx="43">
                  <c:v>2.64</c:v>
                </c:pt>
                <c:pt idx="44">
                  <c:v>2.73</c:v>
                </c:pt>
                <c:pt idx="45">
                  <c:v>2.84</c:v>
                </c:pt>
                <c:pt idx="46">
                  <c:v>2.96</c:v>
                </c:pt>
                <c:pt idx="47">
                  <c:v>3.09</c:v>
                </c:pt>
                <c:pt idx="48">
                  <c:v>3.23</c:v>
                </c:pt>
                <c:pt idx="49">
                  <c:v>3.36</c:v>
                </c:pt>
                <c:pt idx="50">
                  <c:v>3.5</c:v>
                </c:pt>
                <c:pt idx="51">
                  <c:v>3.65</c:v>
                </c:pt>
                <c:pt idx="52">
                  <c:v>3.81</c:v>
                </c:pt>
                <c:pt idx="53">
                  <c:v>3.99</c:v>
                </c:pt>
                <c:pt idx="54">
                  <c:v>4.17</c:v>
                </c:pt>
                <c:pt idx="55">
                  <c:v>4.33</c:v>
                </c:pt>
                <c:pt idx="56">
                  <c:v>4.4400000000000004</c:v>
                </c:pt>
                <c:pt idx="57">
                  <c:v>4.45</c:v>
                </c:pt>
                <c:pt idx="58">
                  <c:v>4.3499999999999996</c:v>
                </c:pt>
                <c:pt idx="59">
                  <c:v>4.1100000000000003</c:v>
                </c:pt>
                <c:pt idx="60">
                  <c:v>3.74</c:v>
                </c:pt>
                <c:pt idx="61">
                  <c:v>3.24</c:v>
                </c:pt>
                <c:pt idx="62">
                  <c:v>2.66</c:v>
                </c:pt>
                <c:pt idx="63">
                  <c:v>2.06</c:v>
                </c:pt>
                <c:pt idx="64">
                  <c:v>1.49</c:v>
                </c:pt>
                <c:pt idx="65">
                  <c:v>1.01</c:v>
                </c:pt>
                <c:pt idx="66">
                  <c:v>0.64</c:v>
                </c:pt>
                <c:pt idx="67">
                  <c:v>0.39</c:v>
                </c:pt>
                <c:pt idx="68">
                  <c:v>0.25</c:v>
                </c:pt>
                <c:pt idx="69">
                  <c:v>0.18</c:v>
                </c:pt>
                <c:pt idx="70">
                  <c:v>0.16</c:v>
                </c:pt>
                <c:pt idx="71">
                  <c:v>0.14000000000000001</c:v>
                </c:pt>
                <c:pt idx="72">
                  <c:v>0.12</c:v>
                </c:pt>
                <c:pt idx="73">
                  <c:v>0.09</c:v>
                </c:pt>
                <c:pt idx="74">
                  <c:v>0.03</c:v>
                </c:pt>
                <c:pt idx="75">
                  <c:v>0.03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CB-436B-AEA4-9562D66B6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78800"/>
        <c:axId val="214713736"/>
      </c:scatterChart>
      <c:valAx>
        <c:axId val="302878800"/>
        <c:scaling>
          <c:logBase val="10"/>
          <c:orientation val="minMax"/>
          <c:max val="1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Particle diameter, </a:t>
                </a:r>
                <a:r>
                  <a:rPr lang="el-GR"/>
                  <a:t>μ</a:t>
                </a:r>
                <a:r>
                  <a:rPr lang="en-US"/>
                  <a:t>m </a:t>
                </a:r>
              </a:p>
            </c:rich>
          </c:tx>
          <c:layout>
            <c:manualLayout>
              <c:xMode val="edge"/>
              <c:yMode val="edge"/>
              <c:x val="0.42428409563558656"/>
              <c:y val="0.9119638584999882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4713736"/>
        <c:crosses val="autoZero"/>
        <c:crossBetween val="midCat"/>
      </c:valAx>
      <c:valAx>
        <c:axId val="21471373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Diff. Volume, %</a:t>
                </a:r>
              </a:p>
            </c:rich>
          </c:tx>
          <c:layout>
            <c:manualLayout>
              <c:xMode val="edge"/>
              <c:yMode val="edge"/>
              <c:x val="2.1828091160736057E-2"/>
              <c:y val="0.334085661858639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302878800"/>
        <c:crossesAt val="0.0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71662125340599"/>
          <c:y val="0.10435459081128372"/>
          <c:w val="0.81471389645776571"/>
          <c:h val="0.72898063417748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Ground Calcium Carbonate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Data!$E$20:$E$119</c:f>
              <c:numCache>
                <c:formatCode>0.000</c:formatCode>
                <c:ptCount val="100"/>
                <c:pt idx="0">
                  <c:v>1.14E-2</c:v>
                </c:pt>
                <c:pt idx="1">
                  <c:v>1.29E-2</c:v>
                </c:pt>
                <c:pt idx="2">
                  <c:v>1.47E-2</c:v>
                </c:pt>
                <c:pt idx="3">
                  <c:v>1.67E-2</c:v>
                </c:pt>
                <c:pt idx="4">
                  <c:v>1.89E-2</c:v>
                </c:pt>
                <c:pt idx="5">
                  <c:v>2.1499999999999998E-2</c:v>
                </c:pt>
                <c:pt idx="6">
                  <c:v>2.4400000000000002E-2</c:v>
                </c:pt>
                <c:pt idx="7">
                  <c:v>2.7799999999999998E-2</c:v>
                </c:pt>
                <c:pt idx="8">
                  <c:v>3.15E-2</c:v>
                </c:pt>
                <c:pt idx="9">
                  <c:v>3.5799999999999998E-2</c:v>
                </c:pt>
                <c:pt idx="10">
                  <c:v>4.07E-2</c:v>
                </c:pt>
                <c:pt idx="11">
                  <c:v>4.6300000000000001E-2</c:v>
                </c:pt>
                <c:pt idx="12">
                  <c:v>5.2600000000000001E-2</c:v>
                </c:pt>
                <c:pt idx="13">
                  <c:v>5.9700000000000003E-2</c:v>
                </c:pt>
                <c:pt idx="14">
                  <c:v>6.7900000000000002E-2</c:v>
                </c:pt>
                <c:pt idx="15">
                  <c:v>7.7100000000000002E-2</c:v>
                </c:pt>
                <c:pt idx="16">
                  <c:v>8.7599999999999997E-2</c:v>
                </c:pt>
                <c:pt idx="17">
                  <c:v>9.9500000000000005E-2</c:v>
                </c:pt>
                <c:pt idx="18">
                  <c:v>0.113</c:v>
                </c:pt>
                <c:pt idx="19">
                  <c:v>0.128</c:v>
                </c:pt>
                <c:pt idx="20">
                  <c:v>0.14599999999999999</c:v>
                </c:pt>
                <c:pt idx="21">
                  <c:v>0.16600000000000001</c:v>
                </c:pt>
                <c:pt idx="22">
                  <c:v>0.188</c:v>
                </c:pt>
                <c:pt idx="23">
                  <c:v>0.214</c:v>
                </c:pt>
                <c:pt idx="24">
                  <c:v>0.24299999999999999</c:v>
                </c:pt>
                <c:pt idx="25">
                  <c:v>0.27600000000000002</c:v>
                </c:pt>
                <c:pt idx="26">
                  <c:v>0.314</c:v>
                </c:pt>
                <c:pt idx="27">
                  <c:v>0.35699999999999998</c:v>
                </c:pt>
                <c:pt idx="28">
                  <c:v>0.40500000000000003</c:v>
                </c:pt>
                <c:pt idx="29">
                  <c:v>0.46</c:v>
                </c:pt>
                <c:pt idx="30">
                  <c:v>0.52300000000000002</c:v>
                </c:pt>
                <c:pt idx="31">
                  <c:v>0.59399999999999997</c:v>
                </c:pt>
                <c:pt idx="32">
                  <c:v>0.67500000000000004</c:v>
                </c:pt>
                <c:pt idx="33">
                  <c:v>0.76700000000000002</c:v>
                </c:pt>
                <c:pt idx="34">
                  <c:v>0.872</c:v>
                </c:pt>
                <c:pt idx="35">
                  <c:v>0.99099999999999999</c:v>
                </c:pt>
                <c:pt idx="36">
                  <c:v>1.1299999999999999</c:v>
                </c:pt>
                <c:pt idx="37">
                  <c:v>1.28</c:v>
                </c:pt>
                <c:pt idx="38">
                  <c:v>1.45</c:v>
                </c:pt>
                <c:pt idx="39">
                  <c:v>1.65</c:v>
                </c:pt>
                <c:pt idx="40">
                  <c:v>1.88</c:v>
                </c:pt>
                <c:pt idx="41">
                  <c:v>2.13</c:v>
                </c:pt>
                <c:pt idx="42">
                  <c:v>2.42</c:v>
                </c:pt>
                <c:pt idx="43">
                  <c:v>2.75</c:v>
                </c:pt>
                <c:pt idx="44">
                  <c:v>3.12</c:v>
                </c:pt>
                <c:pt idx="45">
                  <c:v>3.55</c:v>
                </c:pt>
                <c:pt idx="46">
                  <c:v>4.03</c:v>
                </c:pt>
                <c:pt idx="47">
                  <c:v>4.58</c:v>
                </c:pt>
                <c:pt idx="48">
                  <c:v>5.21</c:v>
                </c:pt>
                <c:pt idx="49">
                  <c:v>5.92</c:v>
                </c:pt>
                <c:pt idx="50">
                  <c:v>6.72</c:v>
                </c:pt>
                <c:pt idx="51">
                  <c:v>7.64</c:v>
                </c:pt>
                <c:pt idx="52">
                  <c:v>8.68</c:v>
                </c:pt>
                <c:pt idx="53">
                  <c:v>9.86</c:v>
                </c:pt>
                <c:pt idx="54">
                  <c:v>11.2</c:v>
                </c:pt>
                <c:pt idx="55">
                  <c:v>12.7</c:v>
                </c:pt>
                <c:pt idx="56">
                  <c:v>14.5</c:v>
                </c:pt>
                <c:pt idx="57">
                  <c:v>16.399999999999999</c:v>
                </c:pt>
                <c:pt idx="58">
                  <c:v>18.7</c:v>
                </c:pt>
                <c:pt idx="59">
                  <c:v>21.2</c:v>
                </c:pt>
                <c:pt idx="60">
                  <c:v>24.1</c:v>
                </c:pt>
                <c:pt idx="61">
                  <c:v>27.4</c:v>
                </c:pt>
                <c:pt idx="62">
                  <c:v>31.1</c:v>
                </c:pt>
                <c:pt idx="63">
                  <c:v>35.299999999999997</c:v>
                </c:pt>
                <c:pt idx="64">
                  <c:v>40.1</c:v>
                </c:pt>
                <c:pt idx="65">
                  <c:v>45.6</c:v>
                </c:pt>
                <c:pt idx="66">
                  <c:v>51.8</c:v>
                </c:pt>
                <c:pt idx="67">
                  <c:v>58.9</c:v>
                </c:pt>
                <c:pt idx="68">
                  <c:v>66.900000000000006</c:v>
                </c:pt>
                <c:pt idx="69">
                  <c:v>76</c:v>
                </c:pt>
                <c:pt idx="70">
                  <c:v>86.4</c:v>
                </c:pt>
                <c:pt idx="71">
                  <c:v>98.1</c:v>
                </c:pt>
                <c:pt idx="72">
                  <c:v>111</c:v>
                </c:pt>
                <c:pt idx="73">
                  <c:v>127</c:v>
                </c:pt>
                <c:pt idx="74">
                  <c:v>144</c:v>
                </c:pt>
                <c:pt idx="75">
                  <c:v>163</c:v>
                </c:pt>
                <c:pt idx="76">
                  <c:v>186</c:v>
                </c:pt>
                <c:pt idx="77">
                  <c:v>211</c:v>
                </c:pt>
                <c:pt idx="78">
                  <c:v>240</c:v>
                </c:pt>
                <c:pt idx="79">
                  <c:v>272</c:v>
                </c:pt>
                <c:pt idx="80">
                  <c:v>310</c:v>
                </c:pt>
                <c:pt idx="81">
                  <c:v>352</c:v>
                </c:pt>
                <c:pt idx="82">
                  <c:v>400</c:v>
                </c:pt>
                <c:pt idx="83">
                  <c:v>454</c:v>
                </c:pt>
                <c:pt idx="84">
                  <c:v>516</c:v>
                </c:pt>
                <c:pt idx="85">
                  <c:v>586</c:v>
                </c:pt>
                <c:pt idx="86">
                  <c:v>666</c:v>
                </c:pt>
                <c:pt idx="87">
                  <c:v>756</c:v>
                </c:pt>
                <c:pt idx="88">
                  <c:v>859</c:v>
                </c:pt>
                <c:pt idx="89">
                  <c:v>976</c:v>
                </c:pt>
                <c:pt idx="90">
                  <c:v>1110</c:v>
                </c:pt>
                <c:pt idx="91">
                  <c:v>1260</c:v>
                </c:pt>
                <c:pt idx="92">
                  <c:v>1430</c:v>
                </c:pt>
                <c:pt idx="93">
                  <c:v>1630</c:v>
                </c:pt>
                <c:pt idx="94">
                  <c:v>1850</c:v>
                </c:pt>
                <c:pt idx="95">
                  <c:v>2100</c:v>
                </c:pt>
                <c:pt idx="96">
                  <c:v>2390</c:v>
                </c:pt>
                <c:pt idx="97">
                  <c:v>2710</c:v>
                </c:pt>
                <c:pt idx="98">
                  <c:v>3080</c:v>
                </c:pt>
                <c:pt idx="99">
                  <c:v>3500</c:v>
                </c:pt>
              </c:numCache>
            </c:numRef>
          </c:xVal>
          <c:yVal>
            <c:numRef>
              <c:f>Data!$G$20:$G$119</c:f>
              <c:numCache>
                <c:formatCode>0.000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0.03</c:v>
                </c:pt>
                <c:pt idx="25">
                  <c:v>0.13</c:v>
                </c:pt>
                <c:pt idx="26">
                  <c:v>0.28000000000000003</c:v>
                </c:pt>
                <c:pt idx="27">
                  <c:v>0.5</c:v>
                </c:pt>
                <c:pt idx="28">
                  <c:v>0.81</c:v>
                </c:pt>
                <c:pt idx="29">
                  <c:v>1.23</c:v>
                </c:pt>
                <c:pt idx="30">
                  <c:v>1.77</c:v>
                </c:pt>
                <c:pt idx="31">
                  <c:v>2.46</c:v>
                </c:pt>
                <c:pt idx="32">
                  <c:v>3.32</c:v>
                </c:pt>
                <c:pt idx="33">
                  <c:v>4.3599999999999994</c:v>
                </c:pt>
                <c:pt idx="34">
                  <c:v>5.6</c:v>
                </c:pt>
                <c:pt idx="35">
                  <c:v>7.0399999999999991</c:v>
                </c:pt>
                <c:pt idx="36">
                  <c:v>8.69</c:v>
                </c:pt>
                <c:pt idx="37">
                  <c:v>10.54</c:v>
                </c:pt>
                <c:pt idx="38">
                  <c:v>12.579999999999998</c:v>
                </c:pt>
                <c:pt idx="39">
                  <c:v>14.779999999999998</c:v>
                </c:pt>
                <c:pt idx="40">
                  <c:v>17.119999999999997</c:v>
                </c:pt>
                <c:pt idx="41">
                  <c:v>19.569999999999997</c:v>
                </c:pt>
                <c:pt idx="42">
                  <c:v>22.119999999999997</c:v>
                </c:pt>
                <c:pt idx="43">
                  <c:v>24.759999999999998</c:v>
                </c:pt>
                <c:pt idx="44">
                  <c:v>27.49</c:v>
                </c:pt>
                <c:pt idx="45">
                  <c:v>30.33</c:v>
                </c:pt>
                <c:pt idx="46">
                  <c:v>33.29</c:v>
                </c:pt>
                <c:pt idx="47">
                  <c:v>36.379999999999995</c:v>
                </c:pt>
                <c:pt idx="48">
                  <c:v>39.609999999999992</c:v>
                </c:pt>
                <c:pt idx="49">
                  <c:v>42.969999999999992</c:v>
                </c:pt>
                <c:pt idx="50">
                  <c:v>46.469999999999992</c:v>
                </c:pt>
                <c:pt idx="51">
                  <c:v>50.11999999999999</c:v>
                </c:pt>
                <c:pt idx="52">
                  <c:v>53.929999999999993</c:v>
                </c:pt>
                <c:pt idx="53">
                  <c:v>57.919999999999995</c:v>
                </c:pt>
                <c:pt idx="54">
                  <c:v>62.089999999999996</c:v>
                </c:pt>
                <c:pt idx="55">
                  <c:v>66.42</c:v>
                </c:pt>
                <c:pt idx="56">
                  <c:v>70.86</c:v>
                </c:pt>
                <c:pt idx="57">
                  <c:v>75.31</c:v>
                </c:pt>
                <c:pt idx="58">
                  <c:v>79.66</c:v>
                </c:pt>
                <c:pt idx="59">
                  <c:v>83.77</c:v>
                </c:pt>
                <c:pt idx="60">
                  <c:v>87.509999999999991</c:v>
                </c:pt>
                <c:pt idx="61">
                  <c:v>90.749999999999986</c:v>
                </c:pt>
                <c:pt idx="62">
                  <c:v>93.409999999999982</c:v>
                </c:pt>
                <c:pt idx="63">
                  <c:v>95.469999999999985</c:v>
                </c:pt>
                <c:pt idx="64">
                  <c:v>96.95999999999998</c:v>
                </c:pt>
                <c:pt idx="65">
                  <c:v>97.969999999999985</c:v>
                </c:pt>
                <c:pt idx="66">
                  <c:v>98.609999999999985</c:v>
                </c:pt>
                <c:pt idx="67">
                  <c:v>98.999999999999986</c:v>
                </c:pt>
                <c:pt idx="68">
                  <c:v>99.249999999999986</c:v>
                </c:pt>
                <c:pt idx="69">
                  <c:v>99.429999999999993</c:v>
                </c:pt>
                <c:pt idx="70">
                  <c:v>99.589999999999989</c:v>
                </c:pt>
                <c:pt idx="71">
                  <c:v>99.72999999999999</c:v>
                </c:pt>
                <c:pt idx="72">
                  <c:v>99.85</c:v>
                </c:pt>
                <c:pt idx="73">
                  <c:v>99.94</c:v>
                </c:pt>
                <c:pt idx="74">
                  <c:v>99.97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32-4BC8-B503-82C8B9FE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85080"/>
        <c:axId val="250785472"/>
      </c:scatterChart>
      <c:valAx>
        <c:axId val="250785080"/>
        <c:scaling>
          <c:logBase val="10"/>
          <c:orientation val="minMax"/>
          <c:max val="1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Particle diameter, </a:t>
                </a:r>
                <a:r>
                  <a:rPr lang="el-GR"/>
                  <a:t>μ</a:t>
                </a:r>
                <a:r>
                  <a:rPr lang="en-US"/>
                  <a:t>m </a:t>
                </a:r>
              </a:p>
            </c:rich>
          </c:tx>
          <c:layout>
            <c:manualLayout>
              <c:xMode val="edge"/>
              <c:yMode val="edge"/>
              <c:x val="0.42643051771117169"/>
              <c:y val="0.9144165425267787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0785472"/>
        <c:crosses val="autoZero"/>
        <c:crossBetween val="midCat"/>
      </c:valAx>
      <c:valAx>
        <c:axId val="25078547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Cum. Volume, %</a:t>
                </a:r>
              </a:p>
            </c:rich>
          </c:tx>
          <c:layout>
            <c:manualLayout>
              <c:xMode val="edge"/>
              <c:yMode val="edge"/>
              <c:x val="2.316076294277929E-2"/>
              <c:y val="0.3333340427041214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0785080"/>
        <c:crossesAt val="0.0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15</xdr:row>
      <xdr:rowOff>38100</xdr:rowOff>
    </xdr:from>
    <xdr:to>
      <xdr:col>19</xdr:col>
      <xdr:colOff>295275</xdr:colOff>
      <xdr:row>41</xdr:row>
      <xdr:rowOff>133350</xdr:rowOff>
    </xdr:to>
    <xdr:graphicFrame macro="">
      <xdr:nvGraphicFramePr>
        <xdr:cNvPr id="1148" name="Диаграмма 1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45</xdr:row>
      <xdr:rowOff>19050</xdr:rowOff>
    </xdr:from>
    <xdr:to>
      <xdr:col>19</xdr:col>
      <xdr:colOff>304800</xdr:colOff>
      <xdr:row>71</xdr:row>
      <xdr:rowOff>38100</xdr:rowOff>
    </xdr:to>
    <xdr:graphicFrame macro="">
      <xdr:nvGraphicFramePr>
        <xdr:cNvPr id="1149" name="Диаграмма 2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21"/>
  <sheetViews>
    <sheetView tabSelected="1" workbookViewId="0">
      <selection activeCell="D4" sqref="D4:E4"/>
    </sheetView>
  </sheetViews>
  <sheetFormatPr defaultRowHeight="15" customHeight="1" x14ac:dyDescent="0.25"/>
  <cols>
    <col min="1" max="1" width="3.140625" style="1" customWidth="1"/>
    <col min="2" max="3" width="9.140625" style="1"/>
    <col min="4" max="4" width="9.140625" style="1" customWidth="1"/>
    <col min="5" max="5" width="9.140625" style="1"/>
    <col min="6" max="6" width="9.5703125" style="1" bestFit="1" customWidth="1"/>
    <col min="7" max="7" width="9.5703125" style="1" customWidth="1"/>
    <col min="8" max="16384" width="9.140625" style="1"/>
  </cols>
  <sheetData>
    <row r="2" spans="2:8" ht="15" customHeight="1" x14ac:dyDescent="0.25">
      <c r="B2" s="2" t="s">
        <v>7</v>
      </c>
      <c r="C2" s="2"/>
      <c r="D2" s="3" t="s">
        <v>45</v>
      </c>
      <c r="E2" s="3"/>
      <c r="F2" s="4"/>
      <c r="G2" s="4"/>
      <c r="H2" s="5"/>
    </row>
    <row r="3" spans="2:8" ht="15" customHeight="1" x14ac:dyDescent="0.25">
      <c r="B3" s="2" t="s">
        <v>22</v>
      </c>
      <c r="C3" s="2"/>
      <c r="D3" s="3" t="s">
        <v>46</v>
      </c>
      <c r="E3" s="3"/>
      <c r="F3" s="3"/>
      <c r="G3" s="3"/>
      <c r="H3" s="5"/>
    </row>
    <row r="4" spans="2:8" ht="15" customHeight="1" x14ac:dyDescent="0.25">
      <c r="B4" s="2" t="s">
        <v>41</v>
      </c>
      <c r="C4" s="2"/>
      <c r="D4" s="19">
        <v>44357</v>
      </c>
      <c r="E4" s="19"/>
      <c r="F4" s="3"/>
      <c r="G4" s="3"/>
      <c r="H4" s="5"/>
    </row>
    <row r="5" spans="2:8" ht="15" customHeight="1" x14ac:dyDescent="0.25">
      <c r="B5" s="2"/>
      <c r="C5" s="2"/>
      <c r="D5" s="3"/>
      <c r="E5" s="3"/>
      <c r="F5" s="3"/>
      <c r="G5" s="3"/>
      <c r="H5" s="5"/>
    </row>
    <row r="6" spans="2:8" ht="15" customHeight="1" x14ac:dyDescent="0.25">
      <c r="B6" s="18" t="s">
        <v>40</v>
      </c>
    </row>
    <row r="7" spans="2:8" ht="15" customHeight="1" x14ac:dyDescent="0.25">
      <c r="B7" s="22" t="s">
        <v>8</v>
      </c>
      <c r="C7" s="22"/>
      <c r="D7" s="6">
        <v>2727.2835433830396</v>
      </c>
      <c r="E7" s="7" t="s">
        <v>23</v>
      </c>
    </row>
    <row r="8" spans="2:8" ht="15" customHeight="1" x14ac:dyDescent="0.25">
      <c r="B8" s="8" t="s">
        <v>14</v>
      </c>
      <c r="C8" s="7"/>
      <c r="D8" s="23" t="s">
        <v>42</v>
      </c>
      <c r="E8" s="23"/>
    </row>
    <row r="9" spans="2:8" ht="15" customHeight="1" x14ac:dyDescent="0.25">
      <c r="B9" s="8" t="s">
        <v>13</v>
      </c>
      <c r="C9" s="7"/>
      <c r="D9" s="23" t="s">
        <v>43</v>
      </c>
      <c r="E9" s="23"/>
    </row>
    <row r="10" spans="2:8" ht="15" customHeight="1" x14ac:dyDescent="0.25">
      <c r="B10" s="8" t="s">
        <v>15</v>
      </c>
      <c r="C10" s="7"/>
      <c r="D10" s="6" t="s">
        <v>44</v>
      </c>
      <c r="E10" s="7" t="s">
        <v>20</v>
      </c>
    </row>
    <row r="11" spans="2:8" ht="15" customHeight="1" x14ac:dyDescent="0.25">
      <c r="B11" s="4" t="s">
        <v>16</v>
      </c>
      <c r="C11" s="7"/>
      <c r="D11" s="6" t="s">
        <v>44</v>
      </c>
      <c r="E11" s="7" t="s">
        <v>20</v>
      </c>
    </row>
    <row r="12" spans="2:8" ht="15" customHeight="1" x14ac:dyDescent="0.25">
      <c r="B12" s="4" t="s">
        <v>17</v>
      </c>
      <c r="C12" s="7"/>
      <c r="D12" s="9" t="s">
        <v>18</v>
      </c>
      <c r="E12" s="7" t="s">
        <v>20</v>
      </c>
    </row>
    <row r="13" spans="2:8" ht="15" customHeight="1" x14ac:dyDescent="0.25">
      <c r="B13" s="4" t="s">
        <v>19</v>
      </c>
      <c r="C13" s="7"/>
      <c r="D13" s="9">
        <v>1.33</v>
      </c>
      <c r="E13" s="7" t="s">
        <v>20</v>
      </c>
    </row>
    <row r="14" spans="2:8" ht="15" customHeight="1" x14ac:dyDescent="0.25">
      <c r="B14" s="4"/>
      <c r="C14" s="7"/>
      <c r="D14" s="9"/>
      <c r="E14" s="7"/>
    </row>
    <row r="15" spans="2:8" ht="15" customHeight="1" x14ac:dyDescent="0.25">
      <c r="B15" s="1" t="s">
        <v>21</v>
      </c>
    </row>
    <row r="16" spans="2:8" ht="15" customHeight="1" x14ac:dyDescent="0.25">
      <c r="B16" s="20" t="s">
        <v>2</v>
      </c>
      <c r="C16" s="21" t="s">
        <v>3</v>
      </c>
      <c r="D16" s="21" t="s">
        <v>4</v>
      </c>
      <c r="E16" s="21" t="s">
        <v>5</v>
      </c>
      <c r="F16" s="20" t="s">
        <v>6</v>
      </c>
      <c r="G16" s="20" t="s">
        <v>11</v>
      </c>
    </row>
    <row r="17" spans="2:7" ht="15" customHeight="1" x14ac:dyDescent="0.25">
      <c r="B17" s="20"/>
      <c r="C17" s="21"/>
      <c r="D17" s="21"/>
      <c r="E17" s="21"/>
      <c r="F17" s="20"/>
      <c r="G17" s="20"/>
    </row>
    <row r="18" spans="2:7" ht="15" customHeight="1" x14ac:dyDescent="0.25">
      <c r="B18" s="20"/>
      <c r="C18" s="21"/>
      <c r="D18" s="21"/>
      <c r="E18" s="21"/>
      <c r="F18" s="20"/>
      <c r="G18" s="20"/>
    </row>
    <row r="19" spans="2:7" ht="15" customHeight="1" x14ac:dyDescent="0.25">
      <c r="B19" s="20"/>
      <c r="C19" s="10" t="s">
        <v>1</v>
      </c>
      <c r="D19" s="10" t="s">
        <v>1</v>
      </c>
      <c r="E19" s="10" t="s">
        <v>1</v>
      </c>
      <c r="F19" s="11" t="s">
        <v>0</v>
      </c>
      <c r="G19" s="11" t="s">
        <v>0</v>
      </c>
    </row>
    <row r="20" spans="2:7" ht="15" customHeight="1" x14ac:dyDescent="0.25">
      <c r="B20" s="11">
        <v>1</v>
      </c>
      <c r="C20" s="12">
        <v>0.01</v>
      </c>
      <c r="D20" s="12">
        <v>1.0700000000000001E-2</v>
      </c>
      <c r="E20" s="12">
        <v>1.14E-2</v>
      </c>
      <c r="F20" s="12">
        <v>0</v>
      </c>
      <c r="G20" s="12">
        <v>0</v>
      </c>
    </row>
    <row r="21" spans="2:7" ht="15" customHeight="1" x14ac:dyDescent="0.25">
      <c r="B21" s="11">
        <v>2</v>
      </c>
      <c r="C21" s="12">
        <v>1.14E-2</v>
      </c>
      <c r="D21" s="12">
        <v>1.2150000000000001E-2</v>
      </c>
      <c r="E21" s="12">
        <v>1.29E-2</v>
      </c>
      <c r="F21" s="12">
        <v>0</v>
      </c>
      <c r="G21" s="12">
        <f>SUM(G20+F21)</f>
        <v>0</v>
      </c>
    </row>
    <row r="22" spans="2:7" ht="15" customHeight="1" x14ac:dyDescent="0.25">
      <c r="B22" s="11">
        <v>3</v>
      </c>
      <c r="C22" s="12">
        <v>1.29E-2</v>
      </c>
      <c r="D22" s="12">
        <v>1.38E-2</v>
      </c>
      <c r="E22" s="12">
        <v>1.47E-2</v>
      </c>
      <c r="F22" s="12">
        <v>0</v>
      </c>
      <c r="G22" s="12">
        <f t="shared" ref="G22:G85" si="0">SUM(G21+F22)</f>
        <v>0</v>
      </c>
    </row>
    <row r="23" spans="2:7" ht="15" customHeight="1" x14ac:dyDescent="0.25">
      <c r="B23" s="11">
        <v>4</v>
      </c>
      <c r="C23" s="12">
        <v>1.47E-2</v>
      </c>
      <c r="D23" s="12">
        <v>1.5699999999999999E-2</v>
      </c>
      <c r="E23" s="12">
        <v>1.67E-2</v>
      </c>
      <c r="F23" s="12">
        <v>0</v>
      </c>
      <c r="G23" s="12">
        <f t="shared" si="0"/>
        <v>0</v>
      </c>
    </row>
    <row r="24" spans="2:7" ht="15" customHeight="1" x14ac:dyDescent="0.25">
      <c r="B24" s="11">
        <v>5</v>
      </c>
      <c r="C24" s="12">
        <v>1.67E-2</v>
      </c>
      <c r="D24" s="12">
        <v>1.78E-2</v>
      </c>
      <c r="E24" s="12">
        <v>1.89E-2</v>
      </c>
      <c r="F24" s="12">
        <v>0</v>
      </c>
      <c r="G24" s="12">
        <f t="shared" si="0"/>
        <v>0</v>
      </c>
    </row>
    <row r="25" spans="2:7" ht="15" customHeight="1" x14ac:dyDescent="0.25">
      <c r="B25" s="11">
        <v>6</v>
      </c>
      <c r="C25" s="12">
        <v>1.89E-2</v>
      </c>
      <c r="D25" s="12">
        <v>2.0199999999999999E-2</v>
      </c>
      <c r="E25" s="12">
        <v>2.1499999999999998E-2</v>
      </c>
      <c r="F25" s="12">
        <v>0</v>
      </c>
      <c r="G25" s="12">
        <f t="shared" si="0"/>
        <v>0</v>
      </c>
    </row>
    <row r="26" spans="2:7" ht="15" customHeight="1" x14ac:dyDescent="0.25">
      <c r="B26" s="11">
        <v>7</v>
      </c>
      <c r="C26" s="12">
        <v>2.1499999999999998E-2</v>
      </c>
      <c r="D26" s="12">
        <v>2.2949999999999998E-2</v>
      </c>
      <c r="E26" s="12">
        <v>2.4400000000000002E-2</v>
      </c>
      <c r="F26" s="12">
        <v>0</v>
      </c>
      <c r="G26" s="12">
        <f t="shared" si="0"/>
        <v>0</v>
      </c>
    </row>
    <row r="27" spans="2:7" ht="15" customHeight="1" x14ac:dyDescent="0.25">
      <c r="B27" s="11">
        <v>8</v>
      </c>
      <c r="C27" s="12">
        <v>2.4400000000000002E-2</v>
      </c>
      <c r="D27" s="12">
        <v>2.6099999999999998E-2</v>
      </c>
      <c r="E27" s="12">
        <v>2.7799999999999998E-2</v>
      </c>
      <c r="F27" s="12">
        <v>0</v>
      </c>
      <c r="G27" s="12">
        <f t="shared" si="0"/>
        <v>0</v>
      </c>
    </row>
    <row r="28" spans="2:7" ht="15" customHeight="1" x14ac:dyDescent="0.25">
      <c r="B28" s="11">
        <v>9</v>
      </c>
      <c r="C28" s="12">
        <v>2.7799999999999998E-2</v>
      </c>
      <c r="D28" s="12">
        <v>2.9649999999999999E-2</v>
      </c>
      <c r="E28" s="12">
        <v>3.15E-2</v>
      </c>
      <c r="F28" s="12">
        <v>0</v>
      </c>
      <c r="G28" s="12">
        <f t="shared" si="0"/>
        <v>0</v>
      </c>
    </row>
    <row r="29" spans="2:7" ht="15" customHeight="1" x14ac:dyDescent="0.25">
      <c r="B29" s="11">
        <v>10</v>
      </c>
      <c r="C29" s="12">
        <v>3.15E-2</v>
      </c>
      <c r="D29" s="12">
        <v>3.3649999999999999E-2</v>
      </c>
      <c r="E29" s="12">
        <v>3.5799999999999998E-2</v>
      </c>
      <c r="F29" s="12">
        <v>0</v>
      </c>
      <c r="G29" s="12">
        <f t="shared" si="0"/>
        <v>0</v>
      </c>
    </row>
    <row r="30" spans="2:7" ht="15" customHeight="1" x14ac:dyDescent="0.25">
      <c r="B30" s="11">
        <v>11</v>
      </c>
      <c r="C30" s="12">
        <v>3.5799999999999998E-2</v>
      </c>
      <c r="D30" s="12">
        <v>3.8249999999999999E-2</v>
      </c>
      <c r="E30" s="12">
        <v>4.07E-2</v>
      </c>
      <c r="F30" s="12">
        <v>0</v>
      </c>
      <c r="G30" s="12">
        <f t="shared" si="0"/>
        <v>0</v>
      </c>
    </row>
    <row r="31" spans="2:7" ht="15" customHeight="1" x14ac:dyDescent="0.25">
      <c r="B31" s="11">
        <v>12</v>
      </c>
      <c r="C31" s="12">
        <v>4.07E-2</v>
      </c>
      <c r="D31" s="12">
        <v>4.3499999999999997E-2</v>
      </c>
      <c r="E31" s="12">
        <v>4.6300000000000001E-2</v>
      </c>
      <c r="F31" s="12">
        <v>0</v>
      </c>
      <c r="G31" s="12">
        <f t="shared" si="0"/>
        <v>0</v>
      </c>
    </row>
    <row r="32" spans="2:7" ht="15" customHeight="1" x14ac:dyDescent="0.25">
      <c r="B32" s="11">
        <v>13</v>
      </c>
      <c r="C32" s="12">
        <v>4.6300000000000001E-2</v>
      </c>
      <c r="D32" s="12">
        <v>4.9450000000000001E-2</v>
      </c>
      <c r="E32" s="12">
        <v>5.2600000000000001E-2</v>
      </c>
      <c r="F32" s="12">
        <v>0</v>
      </c>
      <c r="G32" s="12">
        <f t="shared" si="0"/>
        <v>0</v>
      </c>
    </row>
    <row r="33" spans="2:10" ht="15" customHeight="1" x14ac:dyDescent="0.25">
      <c r="B33" s="11">
        <v>14</v>
      </c>
      <c r="C33" s="12">
        <v>5.2600000000000001E-2</v>
      </c>
      <c r="D33" s="12">
        <v>5.6150000000000005E-2</v>
      </c>
      <c r="E33" s="12">
        <v>5.9700000000000003E-2</v>
      </c>
      <c r="F33" s="12">
        <v>0</v>
      </c>
      <c r="G33" s="12">
        <f t="shared" si="0"/>
        <v>0</v>
      </c>
    </row>
    <row r="34" spans="2:10" ht="15" customHeight="1" x14ac:dyDescent="0.25">
      <c r="B34" s="11">
        <v>15</v>
      </c>
      <c r="C34" s="12">
        <v>5.9700000000000003E-2</v>
      </c>
      <c r="D34" s="12">
        <v>6.3799999999999996E-2</v>
      </c>
      <c r="E34" s="12">
        <v>6.7900000000000002E-2</v>
      </c>
      <c r="F34" s="12">
        <v>0</v>
      </c>
      <c r="G34" s="12">
        <f t="shared" si="0"/>
        <v>0</v>
      </c>
    </row>
    <row r="35" spans="2:10" ht="15" customHeight="1" x14ac:dyDescent="0.25">
      <c r="B35" s="11">
        <v>16</v>
      </c>
      <c r="C35" s="12">
        <v>6.7900000000000002E-2</v>
      </c>
      <c r="D35" s="12">
        <v>7.2500000000000009E-2</v>
      </c>
      <c r="E35" s="12">
        <v>7.7100000000000002E-2</v>
      </c>
      <c r="F35" s="12">
        <v>0</v>
      </c>
      <c r="G35" s="12">
        <f t="shared" si="0"/>
        <v>0</v>
      </c>
    </row>
    <row r="36" spans="2:10" ht="15" customHeight="1" x14ac:dyDescent="0.25">
      <c r="B36" s="11">
        <v>17</v>
      </c>
      <c r="C36" s="12">
        <v>7.7100000000000002E-2</v>
      </c>
      <c r="D36" s="12">
        <v>8.2350000000000007E-2</v>
      </c>
      <c r="E36" s="12">
        <v>8.7599999999999997E-2</v>
      </c>
      <c r="F36" s="12">
        <v>0</v>
      </c>
      <c r="G36" s="12">
        <f>SUM(G35+F36)</f>
        <v>0</v>
      </c>
    </row>
    <row r="37" spans="2:10" ht="15" customHeight="1" x14ac:dyDescent="0.25">
      <c r="B37" s="11">
        <v>18</v>
      </c>
      <c r="C37" s="12">
        <v>8.7599999999999997E-2</v>
      </c>
      <c r="D37" s="12">
        <v>9.3549999999999994E-2</v>
      </c>
      <c r="E37" s="12">
        <v>9.9500000000000005E-2</v>
      </c>
      <c r="F37" s="12">
        <v>0</v>
      </c>
      <c r="G37" s="12">
        <f t="shared" si="0"/>
        <v>0</v>
      </c>
    </row>
    <row r="38" spans="2:10" ht="15" customHeight="1" x14ac:dyDescent="0.25">
      <c r="B38" s="11">
        <v>19</v>
      </c>
      <c r="C38" s="12">
        <v>9.9500000000000005E-2</v>
      </c>
      <c r="D38" s="12">
        <v>0.10625000000000001</v>
      </c>
      <c r="E38" s="12">
        <v>0.113</v>
      </c>
      <c r="F38" s="12">
        <v>0</v>
      </c>
      <c r="G38" s="12">
        <f t="shared" si="0"/>
        <v>0</v>
      </c>
    </row>
    <row r="39" spans="2:10" ht="15" customHeight="1" x14ac:dyDescent="0.25">
      <c r="B39" s="11">
        <v>20</v>
      </c>
      <c r="C39" s="12">
        <v>0.113</v>
      </c>
      <c r="D39" s="12">
        <v>0.1205</v>
      </c>
      <c r="E39" s="12">
        <v>0.128</v>
      </c>
      <c r="F39" s="12">
        <v>0</v>
      </c>
      <c r="G39" s="12">
        <f t="shared" si="0"/>
        <v>0</v>
      </c>
    </row>
    <row r="40" spans="2:10" ht="15" customHeight="1" x14ac:dyDescent="0.25">
      <c r="B40" s="11">
        <v>21</v>
      </c>
      <c r="C40" s="12">
        <v>0.128</v>
      </c>
      <c r="D40" s="12">
        <v>0.13700000000000001</v>
      </c>
      <c r="E40" s="12">
        <v>0.14599999999999999</v>
      </c>
      <c r="F40" s="12">
        <v>0</v>
      </c>
      <c r="G40" s="12">
        <f t="shared" si="0"/>
        <v>0</v>
      </c>
    </row>
    <row r="41" spans="2:10" ht="15" customHeight="1" x14ac:dyDescent="0.25">
      <c r="B41" s="11">
        <v>22</v>
      </c>
      <c r="C41" s="12">
        <v>0.14599999999999999</v>
      </c>
      <c r="D41" s="12">
        <v>0.156</v>
      </c>
      <c r="E41" s="12">
        <v>0.16600000000000001</v>
      </c>
      <c r="F41" s="12">
        <v>0</v>
      </c>
      <c r="G41" s="12">
        <f t="shared" si="0"/>
        <v>0</v>
      </c>
    </row>
    <row r="42" spans="2:10" ht="15" customHeight="1" x14ac:dyDescent="0.25">
      <c r="B42" s="11">
        <v>23</v>
      </c>
      <c r="C42" s="12">
        <v>0.16600000000000001</v>
      </c>
      <c r="D42" s="12">
        <v>0.17699999999999999</v>
      </c>
      <c r="E42" s="12">
        <v>0.188</v>
      </c>
      <c r="F42" s="12">
        <v>0</v>
      </c>
      <c r="G42" s="12">
        <f>SUM(G41+F42)</f>
        <v>0</v>
      </c>
    </row>
    <row r="43" spans="2:10" ht="15" customHeight="1" x14ac:dyDescent="0.25">
      <c r="B43" s="11">
        <v>24</v>
      </c>
      <c r="C43" s="12">
        <v>0.188</v>
      </c>
      <c r="D43" s="12">
        <v>0.20100000000000001</v>
      </c>
      <c r="E43" s="12">
        <v>0.214</v>
      </c>
      <c r="F43" s="12">
        <v>0</v>
      </c>
      <c r="G43" s="12">
        <f t="shared" si="0"/>
        <v>0</v>
      </c>
      <c r="J43" s="13"/>
    </row>
    <row r="44" spans="2:10" ht="15" customHeight="1" x14ac:dyDescent="0.25">
      <c r="B44" s="11">
        <v>25</v>
      </c>
      <c r="C44" s="12">
        <v>0.214</v>
      </c>
      <c r="D44" s="12">
        <v>0.22849999999999998</v>
      </c>
      <c r="E44" s="12">
        <v>0.24299999999999999</v>
      </c>
      <c r="F44" s="12">
        <v>0.03</v>
      </c>
      <c r="G44" s="12">
        <f t="shared" si="0"/>
        <v>0.03</v>
      </c>
    </row>
    <row r="45" spans="2:10" ht="15" customHeight="1" x14ac:dyDescent="0.25">
      <c r="B45" s="11">
        <v>26</v>
      </c>
      <c r="C45" s="12">
        <v>0.24299999999999999</v>
      </c>
      <c r="D45" s="12">
        <v>0.25950000000000001</v>
      </c>
      <c r="E45" s="12">
        <v>0.27600000000000002</v>
      </c>
      <c r="F45" s="12">
        <v>0.1</v>
      </c>
      <c r="G45" s="12">
        <f t="shared" si="0"/>
        <v>0.13</v>
      </c>
    </row>
    <row r="46" spans="2:10" ht="15" customHeight="1" x14ac:dyDescent="0.25">
      <c r="B46" s="11">
        <v>27</v>
      </c>
      <c r="C46" s="12">
        <v>0.27600000000000002</v>
      </c>
      <c r="D46" s="12">
        <v>0.29500000000000004</v>
      </c>
      <c r="E46" s="12">
        <v>0.314</v>
      </c>
      <c r="F46" s="12">
        <v>0.15</v>
      </c>
      <c r="G46" s="12">
        <f t="shared" si="0"/>
        <v>0.28000000000000003</v>
      </c>
    </row>
    <row r="47" spans="2:10" ht="15" customHeight="1" x14ac:dyDescent="0.25">
      <c r="B47" s="11">
        <v>28</v>
      </c>
      <c r="C47" s="12">
        <v>0.314</v>
      </c>
      <c r="D47" s="12">
        <v>0.33550000000000002</v>
      </c>
      <c r="E47" s="12">
        <v>0.35699999999999998</v>
      </c>
      <c r="F47" s="12">
        <v>0.22</v>
      </c>
      <c r="G47" s="12">
        <f t="shared" si="0"/>
        <v>0.5</v>
      </c>
    </row>
    <row r="48" spans="2:10" ht="15" customHeight="1" x14ac:dyDescent="0.25">
      <c r="B48" s="11">
        <v>29</v>
      </c>
      <c r="C48" s="12">
        <v>0.35699999999999998</v>
      </c>
      <c r="D48" s="12">
        <v>0.38100000000000001</v>
      </c>
      <c r="E48" s="12">
        <v>0.40500000000000003</v>
      </c>
      <c r="F48" s="12">
        <v>0.31</v>
      </c>
      <c r="G48" s="12">
        <f t="shared" si="0"/>
        <v>0.81</v>
      </c>
    </row>
    <row r="49" spans="2:7" ht="15" customHeight="1" x14ac:dyDescent="0.25">
      <c r="B49" s="11">
        <v>30</v>
      </c>
      <c r="C49" s="12">
        <v>0.40500000000000003</v>
      </c>
      <c r="D49" s="12">
        <v>0.4325</v>
      </c>
      <c r="E49" s="12">
        <v>0.46</v>
      </c>
      <c r="F49" s="12">
        <v>0.42</v>
      </c>
      <c r="G49" s="12">
        <f t="shared" si="0"/>
        <v>1.23</v>
      </c>
    </row>
    <row r="50" spans="2:7" ht="15" customHeight="1" x14ac:dyDescent="0.25">
      <c r="B50" s="11">
        <v>31</v>
      </c>
      <c r="C50" s="12">
        <v>0.46</v>
      </c>
      <c r="D50" s="12">
        <v>0.49150000000000005</v>
      </c>
      <c r="E50" s="12">
        <v>0.52300000000000002</v>
      </c>
      <c r="F50" s="12">
        <v>0.54</v>
      </c>
      <c r="G50" s="12">
        <f t="shared" si="0"/>
        <v>1.77</v>
      </c>
    </row>
    <row r="51" spans="2:7" ht="15" customHeight="1" x14ac:dyDescent="0.25">
      <c r="B51" s="11">
        <v>32</v>
      </c>
      <c r="C51" s="12">
        <v>0.52300000000000002</v>
      </c>
      <c r="D51" s="12">
        <v>0.5585</v>
      </c>
      <c r="E51" s="12">
        <v>0.59399999999999997</v>
      </c>
      <c r="F51" s="12">
        <v>0.69</v>
      </c>
      <c r="G51" s="12">
        <f t="shared" si="0"/>
        <v>2.46</v>
      </c>
    </row>
    <row r="52" spans="2:7" ht="15" customHeight="1" x14ac:dyDescent="0.25">
      <c r="B52" s="11">
        <v>33</v>
      </c>
      <c r="C52" s="12">
        <v>0.59399999999999997</v>
      </c>
      <c r="D52" s="12">
        <v>0.63450000000000006</v>
      </c>
      <c r="E52" s="12">
        <v>0.67500000000000004</v>
      </c>
      <c r="F52" s="12">
        <v>0.86</v>
      </c>
      <c r="G52" s="12">
        <f t="shared" si="0"/>
        <v>3.32</v>
      </c>
    </row>
    <row r="53" spans="2:7" ht="15" customHeight="1" x14ac:dyDescent="0.25">
      <c r="B53" s="11">
        <v>34</v>
      </c>
      <c r="C53" s="12">
        <v>0.67500000000000004</v>
      </c>
      <c r="D53" s="12">
        <v>0.72100000000000009</v>
      </c>
      <c r="E53" s="12">
        <v>0.76700000000000002</v>
      </c>
      <c r="F53" s="12">
        <v>1.04</v>
      </c>
      <c r="G53" s="12">
        <f>SUM(G52+F53)</f>
        <v>4.3599999999999994</v>
      </c>
    </row>
    <row r="54" spans="2:7" ht="15" customHeight="1" x14ac:dyDescent="0.25">
      <c r="B54" s="11">
        <v>35</v>
      </c>
      <c r="C54" s="12">
        <v>0.76700000000000002</v>
      </c>
      <c r="D54" s="12">
        <v>0.81950000000000001</v>
      </c>
      <c r="E54" s="12">
        <v>0.872</v>
      </c>
      <c r="F54" s="12">
        <v>1.24</v>
      </c>
      <c r="G54" s="12">
        <f t="shared" si="0"/>
        <v>5.6</v>
      </c>
    </row>
    <row r="55" spans="2:7" ht="15" customHeight="1" x14ac:dyDescent="0.25">
      <c r="B55" s="11">
        <v>36</v>
      </c>
      <c r="C55" s="12">
        <v>0.872</v>
      </c>
      <c r="D55" s="12">
        <v>0.93149999999999999</v>
      </c>
      <c r="E55" s="12">
        <v>0.99099999999999999</v>
      </c>
      <c r="F55" s="12">
        <v>1.44</v>
      </c>
      <c r="G55" s="12">
        <f t="shared" si="0"/>
        <v>7.0399999999999991</v>
      </c>
    </row>
    <row r="56" spans="2:7" ht="15" customHeight="1" x14ac:dyDescent="0.25">
      <c r="B56" s="11">
        <v>37</v>
      </c>
      <c r="C56" s="12">
        <v>0.99099999999999999</v>
      </c>
      <c r="D56" s="12">
        <v>1.0605</v>
      </c>
      <c r="E56" s="12">
        <v>1.1299999999999999</v>
      </c>
      <c r="F56" s="12">
        <v>1.65</v>
      </c>
      <c r="G56" s="12">
        <f t="shared" si="0"/>
        <v>8.69</v>
      </c>
    </row>
    <row r="57" spans="2:7" ht="15" customHeight="1" x14ac:dyDescent="0.25">
      <c r="B57" s="11">
        <v>38</v>
      </c>
      <c r="C57" s="12">
        <v>1.1299999999999999</v>
      </c>
      <c r="D57" s="12">
        <v>1.2050000000000001</v>
      </c>
      <c r="E57" s="12">
        <v>1.28</v>
      </c>
      <c r="F57" s="12">
        <v>1.85</v>
      </c>
      <c r="G57" s="12">
        <f t="shared" si="0"/>
        <v>10.54</v>
      </c>
    </row>
    <row r="58" spans="2:7" ht="15" customHeight="1" x14ac:dyDescent="0.25">
      <c r="B58" s="11">
        <v>39</v>
      </c>
      <c r="C58" s="12">
        <v>1.28</v>
      </c>
      <c r="D58" s="12">
        <v>1.365</v>
      </c>
      <c r="E58" s="12">
        <v>1.45</v>
      </c>
      <c r="F58" s="12">
        <v>2.04</v>
      </c>
      <c r="G58" s="12">
        <f t="shared" si="0"/>
        <v>12.579999999999998</v>
      </c>
    </row>
    <row r="59" spans="2:7" ht="15" customHeight="1" x14ac:dyDescent="0.25">
      <c r="B59" s="11">
        <v>40</v>
      </c>
      <c r="C59" s="12">
        <v>1.45</v>
      </c>
      <c r="D59" s="12">
        <v>1.5499999999999998</v>
      </c>
      <c r="E59" s="12">
        <v>1.65</v>
      </c>
      <c r="F59" s="12">
        <v>2.2000000000000002</v>
      </c>
      <c r="G59" s="12">
        <f t="shared" si="0"/>
        <v>14.779999999999998</v>
      </c>
    </row>
    <row r="60" spans="2:7" ht="15" customHeight="1" x14ac:dyDescent="0.25">
      <c r="B60" s="11">
        <v>41</v>
      </c>
      <c r="C60" s="12">
        <v>1.65</v>
      </c>
      <c r="D60" s="12">
        <v>1.7649999999999999</v>
      </c>
      <c r="E60" s="12">
        <v>1.88</v>
      </c>
      <c r="F60" s="12">
        <v>2.34</v>
      </c>
      <c r="G60" s="12">
        <f t="shared" si="0"/>
        <v>17.119999999999997</v>
      </c>
    </row>
    <row r="61" spans="2:7" ht="15" customHeight="1" x14ac:dyDescent="0.25">
      <c r="B61" s="11">
        <v>42</v>
      </c>
      <c r="C61" s="12">
        <v>1.88</v>
      </c>
      <c r="D61" s="12">
        <v>2.0049999999999999</v>
      </c>
      <c r="E61" s="12">
        <v>2.13</v>
      </c>
      <c r="F61" s="12">
        <v>2.4500000000000002</v>
      </c>
      <c r="G61" s="12">
        <f t="shared" si="0"/>
        <v>19.569999999999997</v>
      </c>
    </row>
    <row r="62" spans="2:7" ht="15" customHeight="1" x14ac:dyDescent="0.25">
      <c r="B62" s="11">
        <v>43</v>
      </c>
      <c r="C62" s="12">
        <v>2.13</v>
      </c>
      <c r="D62" s="12">
        <v>2.2749999999999999</v>
      </c>
      <c r="E62" s="12">
        <v>2.42</v>
      </c>
      <c r="F62" s="12">
        <v>2.5499999999999998</v>
      </c>
      <c r="G62" s="12">
        <f t="shared" si="0"/>
        <v>22.119999999999997</v>
      </c>
    </row>
    <row r="63" spans="2:7" ht="15" customHeight="1" x14ac:dyDescent="0.25">
      <c r="B63" s="11">
        <v>44</v>
      </c>
      <c r="C63" s="12">
        <v>2.42</v>
      </c>
      <c r="D63" s="12">
        <v>2.585</v>
      </c>
      <c r="E63" s="12">
        <v>2.75</v>
      </c>
      <c r="F63" s="12">
        <v>2.64</v>
      </c>
      <c r="G63" s="12">
        <f t="shared" si="0"/>
        <v>24.759999999999998</v>
      </c>
    </row>
    <row r="64" spans="2:7" ht="15" customHeight="1" x14ac:dyDescent="0.25">
      <c r="B64" s="11">
        <v>45</v>
      </c>
      <c r="C64" s="12">
        <v>2.75</v>
      </c>
      <c r="D64" s="12">
        <v>2.9350000000000001</v>
      </c>
      <c r="E64" s="12">
        <v>3.12</v>
      </c>
      <c r="F64" s="12">
        <v>2.73</v>
      </c>
      <c r="G64" s="12">
        <f t="shared" si="0"/>
        <v>27.49</v>
      </c>
    </row>
    <row r="65" spans="2:7" ht="15" customHeight="1" x14ac:dyDescent="0.25">
      <c r="B65" s="11">
        <v>46</v>
      </c>
      <c r="C65" s="12">
        <v>3.12</v>
      </c>
      <c r="D65" s="12">
        <v>3.335</v>
      </c>
      <c r="E65" s="12">
        <v>3.55</v>
      </c>
      <c r="F65" s="12">
        <v>2.84</v>
      </c>
      <c r="G65" s="12">
        <f t="shared" si="0"/>
        <v>30.33</v>
      </c>
    </row>
    <row r="66" spans="2:7" ht="15" customHeight="1" x14ac:dyDescent="0.25">
      <c r="B66" s="11">
        <v>47</v>
      </c>
      <c r="C66" s="12">
        <v>3.55</v>
      </c>
      <c r="D66" s="12">
        <v>3.79</v>
      </c>
      <c r="E66" s="12">
        <v>4.03</v>
      </c>
      <c r="F66" s="12">
        <v>2.96</v>
      </c>
      <c r="G66" s="12">
        <f t="shared" si="0"/>
        <v>33.29</v>
      </c>
    </row>
    <row r="67" spans="2:7" ht="15" customHeight="1" x14ac:dyDescent="0.25">
      <c r="B67" s="11">
        <v>48</v>
      </c>
      <c r="C67" s="12">
        <v>4.03</v>
      </c>
      <c r="D67" s="12">
        <v>4.3049999999999997</v>
      </c>
      <c r="E67" s="12">
        <v>4.58</v>
      </c>
      <c r="F67" s="12">
        <v>3.09</v>
      </c>
      <c r="G67" s="12">
        <f t="shared" si="0"/>
        <v>36.379999999999995</v>
      </c>
    </row>
    <row r="68" spans="2:7" ht="15" customHeight="1" x14ac:dyDescent="0.25">
      <c r="B68" s="11">
        <v>49</v>
      </c>
      <c r="C68" s="12">
        <v>4.58</v>
      </c>
      <c r="D68" s="12">
        <v>4.8949999999999996</v>
      </c>
      <c r="E68" s="12">
        <v>5.21</v>
      </c>
      <c r="F68" s="12">
        <v>3.23</v>
      </c>
      <c r="G68" s="12">
        <f>SUM(G67+F68)</f>
        <v>39.609999999999992</v>
      </c>
    </row>
    <row r="69" spans="2:7" ht="15" customHeight="1" x14ac:dyDescent="0.25">
      <c r="B69" s="11">
        <v>50</v>
      </c>
      <c r="C69" s="12">
        <v>5.21</v>
      </c>
      <c r="D69" s="12">
        <v>5.5649999999999995</v>
      </c>
      <c r="E69" s="12">
        <v>5.92</v>
      </c>
      <c r="F69" s="12">
        <v>3.36</v>
      </c>
      <c r="G69" s="12">
        <f t="shared" si="0"/>
        <v>42.969999999999992</v>
      </c>
    </row>
    <row r="70" spans="2:7" ht="15" customHeight="1" x14ac:dyDescent="0.25">
      <c r="B70" s="11">
        <v>51</v>
      </c>
      <c r="C70" s="12">
        <v>5.92</v>
      </c>
      <c r="D70" s="12">
        <v>6.32</v>
      </c>
      <c r="E70" s="12">
        <v>6.72</v>
      </c>
      <c r="F70" s="12">
        <v>3.5</v>
      </c>
      <c r="G70" s="12">
        <f t="shared" si="0"/>
        <v>46.469999999999992</v>
      </c>
    </row>
    <row r="71" spans="2:7" ht="15" customHeight="1" x14ac:dyDescent="0.25">
      <c r="B71" s="11">
        <v>52</v>
      </c>
      <c r="C71" s="12">
        <v>6.72</v>
      </c>
      <c r="D71" s="12">
        <v>7.18</v>
      </c>
      <c r="E71" s="12">
        <v>7.64</v>
      </c>
      <c r="F71" s="12">
        <v>3.65</v>
      </c>
      <c r="G71" s="12">
        <f t="shared" si="0"/>
        <v>50.11999999999999</v>
      </c>
    </row>
    <row r="72" spans="2:7" ht="15" customHeight="1" x14ac:dyDescent="0.25">
      <c r="B72" s="11">
        <v>53</v>
      </c>
      <c r="C72" s="12">
        <v>7.64</v>
      </c>
      <c r="D72" s="12">
        <v>8.16</v>
      </c>
      <c r="E72" s="12">
        <v>8.68</v>
      </c>
      <c r="F72" s="12">
        <v>3.81</v>
      </c>
      <c r="G72" s="12">
        <f t="shared" si="0"/>
        <v>53.929999999999993</v>
      </c>
    </row>
    <row r="73" spans="2:7" ht="15" customHeight="1" x14ac:dyDescent="0.25">
      <c r="B73" s="11">
        <v>54</v>
      </c>
      <c r="C73" s="12">
        <v>8.68</v>
      </c>
      <c r="D73" s="12">
        <v>9.27</v>
      </c>
      <c r="E73" s="12">
        <v>9.86</v>
      </c>
      <c r="F73" s="12">
        <v>3.99</v>
      </c>
      <c r="G73" s="12">
        <f>SUM(G72+F73)</f>
        <v>57.919999999999995</v>
      </c>
    </row>
    <row r="74" spans="2:7" ht="15" customHeight="1" x14ac:dyDescent="0.25">
      <c r="B74" s="11">
        <v>55</v>
      </c>
      <c r="C74" s="12">
        <v>9.86</v>
      </c>
      <c r="D74" s="12">
        <v>10.53</v>
      </c>
      <c r="E74" s="12">
        <v>11.2</v>
      </c>
      <c r="F74" s="12">
        <v>4.17</v>
      </c>
      <c r="G74" s="12">
        <f t="shared" si="0"/>
        <v>62.089999999999996</v>
      </c>
    </row>
    <row r="75" spans="2:7" ht="15" customHeight="1" x14ac:dyDescent="0.25">
      <c r="B75" s="11">
        <v>56</v>
      </c>
      <c r="C75" s="12">
        <v>11.2</v>
      </c>
      <c r="D75" s="12">
        <v>11.95</v>
      </c>
      <c r="E75" s="12">
        <v>12.7</v>
      </c>
      <c r="F75" s="12">
        <v>4.33</v>
      </c>
      <c r="G75" s="12">
        <f t="shared" si="0"/>
        <v>66.42</v>
      </c>
    </row>
    <row r="76" spans="2:7" ht="15" customHeight="1" x14ac:dyDescent="0.25">
      <c r="B76" s="11">
        <v>57</v>
      </c>
      <c r="C76" s="12">
        <v>12.7</v>
      </c>
      <c r="D76" s="12">
        <v>13.6</v>
      </c>
      <c r="E76" s="12">
        <v>14.5</v>
      </c>
      <c r="F76" s="12">
        <v>4.4400000000000004</v>
      </c>
      <c r="G76" s="12">
        <f t="shared" si="0"/>
        <v>70.86</v>
      </c>
    </row>
    <row r="77" spans="2:7" ht="15" customHeight="1" x14ac:dyDescent="0.25">
      <c r="B77" s="11">
        <v>58</v>
      </c>
      <c r="C77" s="12">
        <v>14.5</v>
      </c>
      <c r="D77" s="12">
        <v>15.45</v>
      </c>
      <c r="E77" s="12">
        <v>16.399999999999999</v>
      </c>
      <c r="F77" s="12">
        <v>4.45</v>
      </c>
      <c r="G77" s="12">
        <f t="shared" si="0"/>
        <v>75.31</v>
      </c>
    </row>
    <row r="78" spans="2:7" ht="15" customHeight="1" x14ac:dyDescent="0.25">
      <c r="B78" s="11">
        <v>59</v>
      </c>
      <c r="C78" s="12">
        <v>16.399999999999999</v>
      </c>
      <c r="D78" s="12">
        <v>17.549999999999997</v>
      </c>
      <c r="E78" s="12">
        <v>18.7</v>
      </c>
      <c r="F78" s="12">
        <v>4.3499999999999996</v>
      </c>
      <c r="G78" s="12">
        <f t="shared" si="0"/>
        <v>79.66</v>
      </c>
    </row>
    <row r="79" spans="2:7" ht="15" customHeight="1" x14ac:dyDescent="0.25">
      <c r="B79" s="11">
        <v>60</v>
      </c>
      <c r="C79" s="12">
        <v>18.7</v>
      </c>
      <c r="D79" s="12">
        <v>19.95</v>
      </c>
      <c r="E79" s="12">
        <v>21.2</v>
      </c>
      <c r="F79" s="12">
        <v>4.1100000000000003</v>
      </c>
      <c r="G79" s="12">
        <f t="shared" si="0"/>
        <v>83.77</v>
      </c>
    </row>
    <row r="80" spans="2:7" ht="15" customHeight="1" x14ac:dyDescent="0.25">
      <c r="B80" s="11">
        <v>61</v>
      </c>
      <c r="C80" s="12">
        <v>21.2</v>
      </c>
      <c r="D80" s="12">
        <v>22.65</v>
      </c>
      <c r="E80" s="12">
        <v>24.1</v>
      </c>
      <c r="F80" s="12">
        <v>3.74</v>
      </c>
      <c r="G80" s="12">
        <f t="shared" si="0"/>
        <v>87.509999999999991</v>
      </c>
    </row>
    <row r="81" spans="2:7" ht="15" customHeight="1" x14ac:dyDescent="0.25">
      <c r="B81" s="11">
        <v>62</v>
      </c>
      <c r="C81" s="12">
        <v>24.1</v>
      </c>
      <c r="D81" s="12">
        <v>25.75</v>
      </c>
      <c r="E81" s="12">
        <v>27.4</v>
      </c>
      <c r="F81" s="12">
        <v>3.24</v>
      </c>
      <c r="G81" s="12">
        <f t="shared" si="0"/>
        <v>90.749999999999986</v>
      </c>
    </row>
    <row r="82" spans="2:7" ht="15" customHeight="1" x14ac:dyDescent="0.25">
      <c r="B82" s="11">
        <v>63</v>
      </c>
      <c r="C82" s="12">
        <v>27.4</v>
      </c>
      <c r="D82" s="12">
        <v>29.25</v>
      </c>
      <c r="E82" s="12">
        <v>31.1</v>
      </c>
      <c r="F82" s="12">
        <v>2.66</v>
      </c>
      <c r="G82" s="12">
        <f t="shared" si="0"/>
        <v>93.409999999999982</v>
      </c>
    </row>
    <row r="83" spans="2:7" ht="15" customHeight="1" x14ac:dyDescent="0.25">
      <c r="B83" s="11">
        <v>64</v>
      </c>
      <c r="C83" s="12">
        <v>31.1</v>
      </c>
      <c r="D83" s="12">
        <v>33.200000000000003</v>
      </c>
      <c r="E83" s="12">
        <v>35.299999999999997</v>
      </c>
      <c r="F83" s="12">
        <v>2.06</v>
      </c>
      <c r="G83" s="12">
        <f t="shared" si="0"/>
        <v>95.469999999999985</v>
      </c>
    </row>
    <row r="84" spans="2:7" ht="15" customHeight="1" x14ac:dyDescent="0.25">
      <c r="B84" s="11">
        <v>65</v>
      </c>
      <c r="C84" s="12">
        <v>35.299999999999997</v>
      </c>
      <c r="D84" s="12">
        <v>37.700000000000003</v>
      </c>
      <c r="E84" s="12">
        <v>40.1</v>
      </c>
      <c r="F84" s="12">
        <v>1.49</v>
      </c>
      <c r="G84" s="12">
        <f t="shared" si="0"/>
        <v>96.95999999999998</v>
      </c>
    </row>
    <row r="85" spans="2:7" ht="15" customHeight="1" x14ac:dyDescent="0.25">
      <c r="B85" s="11">
        <v>66</v>
      </c>
      <c r="C85" s="12">
        <v>40.1</v>
      </c>
      <c r="D85" s="12">
        <v>42.85</v>
      </c>
      <c r="E85" s="12">
        <v>45.6</v>
      </c>
      <c r="F85" s="12">
        <v>1.01</v>
      </c>
      <c r="G85" s="12">
        <f t="shared" si="0"/>
        <v>97.969999999999985</v>
      </c>
    </row>
    <row r="86" spans="2:7" ht="15" customHeight="1" x14ac:dyDescent="0.25">
      <c r="B86" s="11">
        <v>67</v>
      </c>
      <c r="C86" s="12">
        <v>45.6</v>
      </c>
      <c r="D86" s="12">
        <v>48.7</v>
      </c>
      <c r="E86" s="12">
        <v>51.8</v>
      </c>
      <c r="F86" s="12">
        <v>0.64</v>
      </c>
      <c r="G86" s="12">
        <f>SUM(G85+F86)</f>
        <v>98.609999999999985</v>
      </c>
    </row>
    <row r="87" spans="2:7" ht="15" customHeight="1" x14ac:dyDescent="0.25">
      <c r="B87" s="11">
        <v>68</v>
      </c>
      <c r="C87" s="12">
        <v>51.8</v>
      </c>
      <c r="D87" s="12">
        <v>55.349999999999994</v>
      </c>
      <c r="E87" s="12">
        <v>58.9</v>
      </c>
      <c r="F87" s="12">
        <v>0.39</v>
      </c>
      <c r="G87" s="12">
        <f>SUM(G86+F87)</f>
        <v>98.999999999999986</v>
      </c>
    </row>
    <row r="88" spans="2:7" ht="15" customHeight="1" x14ac:dyDescent="0.25">
      <c r="B88" s="11">
        <v>69</v>
      </c>
      <c r="C88" s="12">
        <v>58.9</v>
      </c>
      <c r="D88" s="12">
        <v>62.900000000000006</v>
      </c>
      <c r="E88" s="12">
        <v>66.900000000000006</v>
      </c>
      <c r="F88" s="12">
        <v>0.25</v>
      </c>
      <c r="G88" s="12">
        <f>SUM(G87+F88)</f>
        <v>99.249999999999986</v>
      </c>
    </row>
    <row r="89" spans="2:7" ht="15" customHeight="1" x14ac:dyDescent="0.25">
      <c r="B89" s="11">
        <v>70</v>
      </c>
      <c r="C89" s="12">
        <v>66.900000000000006</v>
      </c>
      <c r="D89" s="12">
        <v>71.45</v>
      </c>
      <c r="E89" s="12">
        <v>76</v>
      </c>
      <c r="F89" s="12">
        <v>0.18</v>
      </c>
      <c r="G89" s="12">
        <f t="shared" ref="G89:G104" si="1">SUM(G88+F89)</f>
        <v>99.429999999999993</v>
      </c>
    </row>
    <row r="90" spans="2:7" ht="15" customHeight="1" x14ac:dyDescent="0.25">
      <c r="B90" s="11">
        <v>71</v>
      </c>
      <c r="C90" s="12">
        <v>76</v>
      </c>
      <c r="D90" s="12">
        <v>81.2</v>
      </c>
      <c r="E90" s="12">
        <v>86.4</v>
      </c>
      <c r="F90" s="12">
        <v>0.16</v>
      </c>
      <c r="G90" s="12">
        <f t="shared" si="1"/>
        <v>99.589999999999989</v>
      </c>
    </row>
    <row r="91" spans="2:7" ht="15" customHeight="1" x14ac:dyDescent="0.25">
      <c r="B91" s="11">
        <v>72</v>
      </c>
      <c r="C91" s="12">
        <v>86.4</v>
      </c>
      <c r="D91" s="12">
        <v>92.25</v>
      </c>
      <c r="E91" s="12">
        <v>98.1</v>
      </c>
      <c r="F91" s="12">
        <v>0.14000000000000001</v>
      </c>
      <c r="G91" s="12">
        <f t="shared" si="1"/>
        <v>99.72999999999999</v>
      </c>
    </row>
    <row r="92" spans="2:7" ht="15" customHeight="1" x14ac:dyDescent="0.25">
      <c r="B92" s="11">
        <v>73</v>
      </c>
      <c r="C92" s="12">
        <v>98.1</v>
      </c>
      <c r="D92" s="12">
        <v>104.55</v>
      </c>
      <c r="E92" s="12">
        <v>111</v>
      </c>
      <c r="F92" s="12">
        <v>0.12</v>
      </c>
      <c r="G92" s="12">
        <f t="shared" si="1"/>
        <v>99.85</v>
      </c>
    </row>
    <row r="93" spans="2:7" ht="15" customHeight="1" x14ac:dyDescent="0.25">
      <c r="B93" s="11">
        <v>74</v>
      </c>
      <c r="C93" s="12">
        <v>111</v>
      </c>
      <c r="D93" s="12">
        <v>119</v>
      </c>
      <c r="E93" s="12">
        <v>127</v>
      </c>
      <c r="F93" s="12">
        <v>0.09</v>
      </c>
      <c r="G93" s="12">
        <f t="shared" si="1"/>
        <v>99.94</v>
      </c>
    </row>
    <row r="94" spans="2:7" ht="15" customHeight="1" x14ac:dyDescent="0.25">
      <c r="B94" s="11">
        <v>75</v>
      </c>
      <c r="C94" s="12">
        <v>127</v>
      </c>
      <c r="D94" s="12">
        <v>135.5</v>
      </c>
      <c r="E94" s="12">
        <v>144</v>
      </c>
      <c r="F94" s="12">
        <v>0.03</v>
      </c>
      <c r="G94" s="12">
        <f t="shared" si="1"/>
        <v>99.97</v>
      </c>
    </row>
    <row r="95" spans="2:7" ht="15" customHeight="1" x14ac:dyDescent="0.25">
      <c r="B95" s="11">
        <v>76</v>
      </c>
      <c r="C95" s="12">
        <v>144</v>
      </c>
      <c r="D95" s="12">
        <v>153.5</v>
      </c>
      <c r="E95" s="12">
        <v>163</v>
      </c>
      <c r="F95" s="12">
        <v>0.03</v>
      </c>
      <c r="G95" s="12">
        <f t="shared" si="1"/>
        <v>100</v>
      </c>
    </row>
    <row r="96" spans="2:7" ht="15" customHeight="1" x14ac:dyDescent="0.25">
      <c r="B96" s="11">
        <v>77</v>
      </c>
      <c r="C96" s="12">
        <v>163</v>
      </c>
      <c r="D96" s="12">
        <v>174.5</v>
      </c>
      <c r="E96" s="12">
        <v>186</v>
      </c>
      <c r="F96" s="12">
        <v>0</v>
      </c>
      <c r="G96" s="12">
        <f t="shared" si="1"/>
        <v>100</v>
      </c>
    </row>
    <row r="97" spans="2:7" ht="15" customHeight="1" x14ac:dyDescent="0.25">
      <c r="B97" s="11">
        <v>78</v>
      </c>
      <c r="C97" s="12">
        <v>186</v>
      </c>
      <c r="D97" s="12">
        <v>198.5</v>
      </c>
      <c r="E97" s="12">
        <v>211</v>
      </c>
      <c r="F97" s="12">
        <v>0</v>
      </c>
      <c r="G97" s="12">
        <f t="shared" si="1"/>
        <v>100</v>
      </c>
    </row>
    <row r="98" spans="2:7" ht="15" customHeight="1" x14ac:dyDescent="0.25">
      <c r="B98" s="11">
        <v>79</v>
      </c>
      <c r="C98" s="12">
        <v>211</v>
      </c>
      <c r="D98" s="12">
        <v>225.5</v>
      </c>
      <c r="E98" s="12">
        <v>240</v>
      </c>
      <c r="F98" s="12">
        <v>0</v>
      </c>
      <c r="G98" s="12">
        <f t="shared" si="1"/>
        <v>100</v>
      </c>
    </row>
    <row r="99" spans="2:7" ht="15" customHeight="1" x14ac:dyDescent="0.25">
      <c r="B99" s="11">
        <v>80</v>
      </c>
      <c r="C99" s="12">
        <v>240</v>
      </c>
      <c r="D99" s="12">
        <v>256</v>
      </c>
      <c r="E99" s="12">
        <v>272</v>
      </c>
      <c r="F99" s="12">
        <v>0</v>
      </c>
      <c r="G99" s="12">
        <f t="shared" si="1"/>
        <v>100</v>
      </c>
    </row>
    <row r="100" spans="2:7" ht="15" customHeight="1" x14ac:dyDescent="0.25">
      <c r="B100" s="11">
        <v>81</v>
      </c>
      <c r="C100" s="12">
        <v>272</v>
      </c>
      <c r="D100" s="12">
        <v>291</v>
      </c>
      <c r="E100" s="12">
        <v>310</v>
      </c>
      <c r="F100" s="12">
        <v>0</v>
      </c>
      <c r="G100" s="12">
        <f t="shared" si="1"/>
        <v>100</v>
      </c>
    </row>
    <row r="101" spans="2:7" ht="15" customHeight="1" x14ac:dyDescent="0.25">
      <c r="B101" s="11">
        <v>82</v>
      </c>
      <c r="C101" s="12">
        <v>310</v>
      </c>
      <c r="D101" s="12">
        <v>331</v>
      </c>
      <c r="E101" s="12">
        <v>352</v>
      </c>
      <c r="F101" s="12">
        <v>0</v>
      </c>
      <c r="G101" s="12">
        <f t="shared" si="1"/>
        <v>100</v>
      </c>
    </row>
    <row r="102" spans="2:7" ht="15" customHeight="1" x14ac:dyDescent="0.25">
      <c r="B102" s="11">
        <v>83</v>
      </c>
      <c r="C102" s="12">
        <v>352</v>
      </c>
      <c r="D102" s="12">
        <v>376</v>
      </c>
      <c r="E102" s="12">
        <v>400</v>
      </c>
      <c r="F102" s="12">
        <v>0</v>
      </c>
      <c r="G102" s="12">
        <f t="shared" si="1"/>
        <v>100</v>
      </c>
    </row>
    <row r="103" spans="2:7" ht="15" customHeight="1" x14ac:dyDescent="0.25">
      <c r="B103" s="11">
        <v>84</v>
      </c>
      <c r="C103" s="12">
        <v>400</v>
      </c>
      <c r="D103" s="12">
        <v>427</v>
      </c>
      <c r="E103" s="12">
        <v>454</v>
      </c>
      <c r="F103" s="12">
        <v>0</v>
      </c>
      <c r="G103" s="12">
        <f>SUM(G102+F103)</f>
        <v>100</v>
      </c>
    </row>
    <row r="104" spans="2:7" ht="15" customHeight="1" x14ac:dyDescent="0.25">
      <c r="B104" s="11">
        <v>85</v>
      </c>
      <c r="C104" s="12">
        <v>454</v>
      </c>
      <c r="D104" s="12">
        <v>485</v>
      </c>
      <c r="E104" s="12">
        <v>516</v>
      </c>
      <c r="F104" s="12">
        <v>0</v>
      </c>
      <c r="G104" s="12">
        <f t="shared" si="1"/>
        <v>100</v>
      </c>
    </row>
    <row r="105" spans="2:7" ht="15" customHeight="1" x14ac:dyDescent="0.25">
      <c r="B105" s="11">
        <v>86</v>
      </c>
      <c r="C105" s="12">
        <v>516</v>
      </c>
      <c r="D105" s="12">
        <v>551</v>
      </c>
      <c r="E105" s="12">
        <v>586</v>
      </c>
      <c r="F105" s="12">
        <v>0</v>
      </c>
      <c r="G105" s="12">
        <f>SUM(G104+F105)</f>
        <v>100</v>
      </c>
    </row>
    <row r="106" spans="2:7" ht="15" customHeight="1" x14ac:dyDescent="0.25">
      <c r="B106" s="11">
        <v>87</v>
      </c>
      <c r="C106" s="12">
        <v>586</v>
      </c>
      <c r="D106" s="12">
        <v>626</v>
      </c>
      <c r="E106" s="12">
        <v>666</v>
      </c>
      <c r="F106" s="12">
        <v>0</v>
      </c>
      <c r="G106" s="12">
        <f t="shared" ref="G106:G119" si="2">SUM(G105+F106)</f>
        <v>100</v>
      </c>
    </row>
    <row r="107" spans="2:7" ht="15" customHeight="1" x14ac:dyDescent="0.25">
      <c r="B107" s="11">
        <v>88</v>
      </c>
      <c r="C107" s="12">
        <v>666</v>
      </c>
      <c r="D107" s="12">
        <v>711</v>
      </c>
      <c r="E107" s="12">
        <v>756</v>
      </c>
      <c r="F107" s="12">
        <v>0</v>
      </c>
      <c r="G107" s="12">
        <f t="shared" si="2"/>
        <v>100</v>
      </c>
    </row>
    <row r="108" spans="2:7" ht="15" customHeight="1" x14ac:dyDescent="0.25">
      <c r="B108" s="11">
        <v>89</v>
      </c>
      <c r="C108" s="12">
        <v>756</v>
      </c>
      <c r="D108" s="12">
        <v>807.5</v>
      </c>
      <c r="E108" s="12">
        <v>859</v>
      </c>
      <c r="F108" s="12">
        <v>0</v>
      </c>
      <c r="G108" s="12">
        <f t="shared" si="2"/>
        <v>100</v>
      </c>
    </row>
    <row r="109" spans="2:7" ht="15" customHeight="1" x14ac:dyDescent="0.25">
      <c r="B109" s="11">
        <v>90</v>
      </c>
      <c r="C109" s="12">
        <v>859</v>
      </c>
      <c r="D109" s="12">
        <v>917.5</v>
      </c>
      <c r="E109" s="12">
        <v>976</v>
      </c>
      <c r="F109" s="12">
        <v>0</v>
      </c>
      <c r="G109" s="12">
        <f t="shared" si="2"/>
        <v>100</v>
      </c>
    </row>
    <row r="110" spans="2:7" ht="15" customHeight="1" x14ac:dyDescent="0.25">
      <c r="B110" s="11">
        <v>91</v>
      </c>
      <c r="C110" s="12">
        <v>976</v>
      </c>
      <c r="D110" s="12">
        <v>1043</v>
      </c>
      <c r="E110" s="12">
        <v>1110</v>
      </c>
      <c r="F110" s="12">
        <v>0</v>
      </c>
      <c r="G110" s="12">
        <f t="shared" si="2"/>
        <v>100</v>
      </c>
    </row>
    <row r="111" spans="2:7" ht="15" customHeight="1" x14ac:dyDescent="0.25">
      <c r="B111" s="11">
        <v>92</v>
      </c>
      <c r="C111" s="12">
        <v>1110</v>
      </c>
      <c r="D111" s="12">
        <v>1185</v>
      </c>
      <c r="E111" s="12">
        <v>1260</v>
      </c>
      <c r="F111" s="12">
        <v>0</v>
      </c>
      <c r="G111" s="12">
        <f t="shared" si="2"/>
        <v>100</v>
      </c>
    </row>
    <row r="112" spans="2:7" ht="15" customHeight="1" x14ac:dyDescent="0.25">
      <c r="B112" s="11">
        <v>93</v>
      </c>
      <c r="C112" s="12">
        <v>1260</v>
      </c>
      <c r="D112" s="12">
        <v>1345</v>
      </c>
      <c r="E112" s="12">
        <v>1430</v>
      </c>
      <c r="F112" s="12">
        <v>0</v>
      </c>
      <c r="G112" s="12">
        <f t="shared" si="2"/>
        <v>100</v>
      </c>
    </row>
    <row r="113" spans="2:7" ht="15" customHeight="1" x14ac:dyDescent="0.25">
      <c r="B113" s="11">
        <v>94</v>
      </c>
      <c r="C113" s="12">
        <v>1430</v>
      </c>
      <c r="D113" s="12">
        <v>1530</v>
      </c>
      <c r="E113" s="12">
        <v>1630</v>
      </c>
      <c r="F113" s="12">
        <v>0</v>
      </c>
      <c r="G113" s="12">
        <f t="shared" si="2"/>
        <v>100</v>
      </c>
    </row>
    <row r="114" spans="2:7" ht="15" customHeight="1" x14ac:dyDescent="0.25">
      <c r="B114" s="11">
        <v>95</v>
      </c>
      <c r="C114" s="12">
        <v>1630</v>
      </c>
      <c r="D114" s="12">
        <v>1740</v>
      </c>
      <c r="E114" s="12">
        <v>1850</v>
      </c>
      <c r="F114" s="12">
        <v>0</v>
      </c>
      <c r="G114" s="12">
        <f t="shared" si="2"/>
        <v>100</v>
      </c>
    </row>
    <row r="115" spans="2:7" ht="15" customHeight="1" x14ac:dyDescent="0.25">
      <c r="B115" s="11">
        <v>96</v>
      </c>
      <c r="C115" s="12">
        <v>1850</v>
      </c>
      <c r="D115" s="12">
        <v>1975</v>
      </c>
      <c r="E115" s="12">
        <v>2100</v>
      </c>
      <c r="F115" s="12">
        <v>0</v>
      </c>
      <c r="G115" s="12">
        <f t="shared" si="2"/>
        <v>100</v>
      </c>
    </row>
    <row r="116" spans="2:7" ht="15" customHeight="1" x14ac:dyDescent="0.25">
      <c r="B116" s="11">
        <v>97</v>
      </c>
      <c r="C116" s="12">
        <v>2100</v>
      </c>
      <c r="D116" s="12">
        <v>2245</v>
      </c>
      <c r="E116" s="12">
        <v>2390</v>
      </c>
      <c r="F116" s="12">
        <v>0</v>
      </c>
      <c r="G116" s="12">
        <f t="shared" si="2"/>
        <v>100</v>
      </c>
    </row>
    <row r="117" spans="2:7" ht="15" customHeight="1" x14ac:dyDescent="0.25">
      <c r="B117" s="11">
        <v>98</v>
      </c>
      <c r="C117" s="12">
        <v>2390</v>
      </c>
      <c r="D117" s="12">
        <v>2550</v>
      </c>
      <c r="E117" s="12">
        <v>2710</v>
      </c>
      <c r="F117" s="12">
        <v>0</v>
      </c>
      <c r="G117" s="12">
        <f t="shared" si="2"/>
        <v>100</v>
      </c>
    </row>
    <row r="118" spans="2:7" ht="15" customHeight="1" x14ac:dyDescent="0.25">
      <c r="B118" s="11">
        <v>99</v>
      </c>
      <c r="C118" s="12">
        <v>2710</v>
      </c>
      <c r="D118" s="12">
        <v>2895</v>
      </c>
      <c r="E118" s="12">
        <v>3080</v>
      </c>
      <c r="F118" s="12">
        <v>0</v>
      </c>
      <c r="G118" s="12">
        <f t="shared" si="2"/>
        <v>100</v>
      </c>
    </row>
    <row r="119" spans="2:7" ht="15" customHeight="1" x14ac:dyDescent="0.25">
      <c r="B119" s="11">
        <v>100</v>
      </c>
      <c r="C119" s="12">
        <v>3080</v>
      </c>
      <c r="D119" s="12">
        <v>3290</v>
      </c>
      <c r="E119" s="12">
        <v>3500</v>
      </c>
      <c r="F119" s="12">
        <v>0</v>
      </c>
      <c r="G119" s="12">
        <f t="shared" si="2"/>
        <v>100</v>
      </c>
    </row>
    <row r="121" spans="2:7" ht="15" customHeight="1" x14ac:dyDescent="0.25">
      <c r="F121" s="14"/>
      <c r="G121" s="14"/>
    </row>
  </sheetData>
  <mergeCells count="10">
    <mergeCell ref="D4:E4"/>
    <mergeCell ref="G16:G18"/>
    <mergeCell ref="E16:E18"/>
    <mergeCell ref="F16:F18"/>
    <mergeCell ref="B7:C7"/>
    <mergeCell ref="B16:B19"/>
    <mergeCell ref="C16:C18"/>
    <mergeCell ref="D8:E8"/>
    <mergeCell ref="D9:E9"/>
    <mergeCell ref="D16:D18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114"/>
  <sheetViews>
    <sheetView workbookViewId="0">
      <selection activeCell="J13" sqref="J13:K14"/>
    </sheetView>
  </sheetViews>
  <sheetFormatPr defaultRowHeight="15" customHeight="1" x14ac:dyDescent="0.25"/>
  <cols>
    <col min="1" max="1" width="3.28515625" style="1" customWidth="1"/>
    <col min="2" max="10" width="9.140625" style="1"/>
    <col min="11" max="11" width="10" style="1" bestFit="1" customWidth="1"/>
    <col min="12" max="13" width="9.140625" style="1"/>
    <col min="14" max="15" width="10" style="1" bestFit="1" customWidth="1"/>
    <col min="16" max="16" width="9.140625" style="1"/>
    <col min="17" max="17" width="12.42578125" style="1" bestFit="1" customWidth="1"/>
    <col min="18" max="18" width="9.140625" style="1"/>
    <col min="19" max="19" width="10" style="1" bestFit="1" customWidth="1"/>
    <col min="20" max="20" width="9.140625" style="1"/>
    <col min="21" max="21" width="10" style="1" bestFit="1" customWidth="1"/>
    <col min="22" max="22" width="9.140625" style="1"/>
    <col min="23" max="23" width="10" style="1" bestFit="1" customWidth="1"/>
    <col min="24" max="24" width="12.42578125" style="1" bestFit="1" customWidth="1"/>
    <col min="25" max="16384" width="9.140625" style="1"/>
  </cols>
  <sheetData>
    <row r="2" spans="2:23" ht="15" customHeight="1" x14ac:dyDescent="0.25">
      <c r="B2" s="20" t="s">
        <v>2</v>
      </c>
      <c r="C2" s="21" t="s">
        <v>24</v>
      </c>
      <c r="D2" s="29"/>
      <c r="E2" s="29" t="s">
        <v>25</v>
      </c>
      <c r="F2" s="21"/>
      <c r="G2" s="29" t="s">
        <v>26</v>
      </c>
      <c r="H2" s="21"/>
      <c r="I2" s="15"/>
      <c r="J2" s="21" t="s">
        <v>27</v>
      </c>
      <c r="K2" s="21"/>
    </row>
    <row r="3" spans="2:23" ht="15" customHeight="1" x14ac:dyDescent="0.25">
      <c r="B3" s="20"/>
      <c r="C3" s="29"/>
      <c r="D3" s="29"/>
      <c r="E3" s="21"/>
      <c r="F3" s="21"/>
      <c r="G3" s="21"/>
      <c r="H3" s="21"/>
      <c r="I3" s="15"/>
      <c r="J3" s="21"/>
      <c r="K3" s="21"/>
    </row>
    <row r="4" spans="2:23" ht="15" customHeight="1" x14ac:dyDescent="0.25">
      <c r="B4" s="20"/>
      <c r="C4" s="29"/>
      <c r="D4" s="29"/>
      <c r="E4" s="21"/>
      <c r="F4" s="21"/>
      <c r="G4" s="21"/>
      <c r="H4" s="21"/>
      <c r="I4" s="15"/>
      <c r="J4" s="21"/>
      <c r="K4" s="21"/>
      <c r="N4" s="24"/>
      <c r="O4" s="24"/>
      <c r="P4" s="24"/>
      <c r="Q4" s="24"/>
      <c r="R4" s="24"/>
      <c r="S4" s="24"/>
      <c r="T4" s="24"/>
    </row>
    <row r="5" spans="2:23" ht="15" customHeight="1" x14ac:dyDescent="0.25">
      <c r="B5" s="20"/>
      <c r="C5" s="27" t="s">
        <v>28</v>
      </c>
      <c r="D5" s="27"/>
      <c r="E5" s="27" t="s">
        <v>29</v>
      </c>
      <c r="F5" s="27"/>
      <c r="G5" s="27" t="s">
        <v>30</v>
      </c>
      <c r="H5" s="27"/>
      <c r="I5" s="7"/>
      <c r="J5" s="27" t="s">
        <v>31</v>
      </c>
      <c r="K5" s="27"/>
    </row>
    <row r="6" spans="2:23" ht="15" customHeight="1" x14ac:dyDescent="0.25">
      <c r="B6" s="11">
        <v>1</v>
      </c>
      <c r="C6" s="25">
        <f>(Data!F20/100)*6/(3.1415*(Data!D20/1000000)^3)</f>
        <v>0</v>
      </c>
      <c r="D6" s="25"/>
      <c r="E6" s="25">
        <f>C6*(Data!D20/1000000)^2</f>
        <v>0</v>
      </c>
      <c r="F6" s="25"/>
      <c r="G6" s="25">
        <f>C6*(Data!D20/1000000)^3</f>
        <v>0</v>
      </c>
      <c r="H6" s="25"/>
      <c r="I6" s="16"/>
      <c r="J6" s="28">
        <f>(SUM(E6:E105))*6/(SUM(G6:G105)*Data!$D$7)</f>
        <v>686.86656828840989</v>
      </c>
      <c r="K6" s="28"/>
      <c r="N6" s="17"/>
      <c r="O6" s="17"/>
      <c r="S6" s="17"/>
      <c r="U6" s="17"/>
      <c r="W6" s="17"/>
    </row>
    <row r="7" spans="2:23" ht="15" customHeight="1" x14ac:dyDescent="0.25">
      <c r="B7" s="11">
        <v>2</v>
      </c>
      <c r="C7" s="25">
        <f>(Data!F21/100)*6/(3.1415*(Data!D21/1000000)^3)</f>
        <v>0</v>
      </c>
      <c r="D7" s="25"/>
      <c r="E7" s="25">
        <f>C7*(Data!D21/1000000)^2</f>
        <v>0</v>
      </c>
      <c r="F7" s="25"/>
      <c r="G7" s="25">
        <f>C7*(Data!D21/1000000)^3</f>
        <v>0</v>
      </c>
      <c r="H7" s="25"/>
      <c r="I7" s="16"/>
      <c r="J7" s="28"/>
      <c r="K7" s="28"/>
      <c r="N7" s="17"/>
      <c r="O7" s="17"/>
      <c r="S7" s="17"/>
      <c r="U7" s="17"/>
      <c r="W7" s="17"/>
    </row>
    <row r="8" spans="2:23" ht="15" customHeight="1" x14ac:dyDescent="0.25">
      <c r="B8" s="11">
        <v>3</v>
      </c>
      <c r="C8" s="25">
        <f>(Data!F22/100)*6/(3.1415*(Data!D22/1000000)^3)</f>
        <v>0</v>
      </c>
      <c r="D8" s="25"/>
      <c r="E8" s="25">
        <f>C8*(Data!D22/1000000)^2</f>
        <v>0</v>
      </c>
      <c r="F8" s="25"/>
      <c r="G8" s="25">
        <f>C8*(Data!D22/1000000)^3</f>
        <v>0</v>
      </c>
      <c r="H8" s="25"/>
      <c r="I8" s="16"/>
      <c r="N8" s="17"/>
      <c r="O8" s="17"/>
      <c r="S8" s="17"/>
      <c r="U8" s="17"/>
      <c r="W8" s="17"/>
    </row>
    <row r="9" spans="2:23" ht="15" customHeight="1" x14ac:dyDescent="0.25">
      <c r="B9" s="11">
        <v>4</v>
      </c>
      <c r="C9" s="25">
        <f>(Data!F23/100)*6/(3.1415*(Data!D23/1000000)^3)</f>
        <v>0</v>
      </c>
      <c r="D9" s="25"/>
      <c r="E9" s="25">
        <f>C9*(Data!D23/1000000)^2</f>
        <v>0</v>
      </c>
      <c r="F9" s="25"/>
      <c r="G9" s="25">
        <f>C9*(Data!D23/1000000)^3</f>
        <v>0</v>
      </c>
      <c r="H9" s="25"/>
      <c r="I9" s="16"/>
      <c r="J9" s="20" t="s">
        <v>32</v>
      </c>
      <c r="K9" s="20"/>
      <c r="N9" s="17"/>
      <c r="O9" s="17"/>
      <c r="S9" s="17"/>
      <c r="U9" s="17"/>
      <c r="W9" s="17"/>
    </row>
    <row r="10" spans="2:23" ht="15" customHeight="1" x14ac:dyDescent="0.25">
      <c r="B10" s="11">
        <v>5</v>
      </c>
      <c r="C10" s="25">
        <f>(Data!F24/100)*6/(3.1415*(Data!D24/1000000)^3)</f>
        <v>0</v>
      </c>
      <c r="D10" s="25"/>
      <c r="E10" s="25">
        <f>C10*(Data!D24/1000000)^2</f>
        <v>0</v>
      </c>
      <c r="F10" s="25"/>
      <c r="G10" s="25">
        <f>C10*(Data!D24/1000000)^3</f>
        <v>0</v>
      </c>
      <c r="H10" s="25"/>
      <c r="I10" s="16"/>
      <c r="J10" s="20"/>
      <c r="K10" s="20"/>
      <c r="N10" s="17"/>
      <c r="O10" s="17"/>
      <c r="S10" s="17"/>
      <c r="U10" s="17"/>
      <c r="W10" s="17"/>
    </row>
    <row r="11" spans="2:23" ht="15" customHeight="1" x14ac:dyDescent="0.25">
      <c r="B11" s="11">
        <v>6</v>
      </c>
      <c r="C11" s="25">
        <f>(Data!F25/100)*6/(3.1415*(Data!D25/1000000)^3)</f>
        <v>0</v>
      </c>
      <c r="D11" s="25"/>
      <c r="E11" s="25">
        <f>C11*(Data!D25/1000000)^2</f>
        <v>0</v>
      </c>
      <c r="F11" s="25"/>
      <c r="G11" s="25">
        <f>C11*(Data!D25/1000000)^3</f>
        <v>0</v>
      </c>
      <c r="H11" s="25"/>
      <c r="I11" s="16"/>
      <c r="J11" s="20"/>
      <c r="K11" s="20"/>
      <c r="N11" s="17"/>
      <c r="O11" s="17"/>
      <c r="S11" s="17"/>
      <c r="U11" s="17"/>
      <c r="W11" s="17"/>
    </row>
    <row r="12" spans="2:23" ht="15" customHeight="1" x14ac:dyDescent="0.25">
      <c r="B12" s="11">
        <v>7</v>
      </c>
      <c r="C12" s="25">
        <f>(Data!F26/100)*6/(3.1415*(Data!D26/1000000)^3)</f>
        <v>0</v>
      </c>
      <c r="D12" s="25"/>
      <c r="E12" s="25">
        <f>C12*(Data!D26/1000000)^2</f>
        <v>0</v>
      </c>
      <c r="F12" s="25"/>
      <c r="G12" s="25">
        <f>C12*(Data!D26/1000000)^3</f>
        <v>0</v>
      </c>
      <c r="H12" s="25"/>
      <c r="I12" s="16"/>
      <c r="J12" s="26" t="s">
        <v>33</v>
      </c>
      <c r="K12" s="26"/>
      <c r="N12" s="17"/>
      <c r="O12" s="17"/>
      <c r="S12" s="17"/>
      <c r="U12" s="17"/>
      <c r="W12" s="17"/>
    </row>
    <row r="13" spans="2:23" ht="15" customHeight="1" x14ac:dyDescent="0.25">
      <c r="B13" s="11">
        <v>8</v>
      </c>
      <c r="C13" s="25">
        <f>(Data!F27/100)*6/(3.1415*(Data!D27/1000000)^3)</f>
        <v>0</v>
      </c>
      <c r="D13" s="25"/>
      <c r="E13" s="25">
        <f>C13*(Data!D27/1000000)^2</f>
        <v>0</v>
      </c>
      <c r="F13" s="25"/>
      <c r="G13" s="25">
        <f>C13*(Data!D27/1000000)^3</f>
        <v>0</v>
      </c>
      <c r="H13" s="25"/>
      <c r="I13" s="16"/>
      <c r="J13" s="28">
        <f>J6*Data!D7/1000000</f>
        <v>1.8732798881929631</v>
      </c>
      <c r="K13" s="28"/>
      <c r="N13" s="17"/>
      <c r="O13" s="17"/>
      <c r="S13" s="17"/>
      <c r="U13" s="17"/>
      <c r="W13" s="17"/>
    </row>
    <row r="14" spans="2:23" ht="15" customHeight="1" x14ac:dyDescent="0.25">
      <c r="B14" s="11">
        <v>9</v>
      </c>
      <c r="C14" s="25">
        <f>(Data!F28/100)*6/(3.1415*(Data!D28/1000000)^3)</f>
        <v>0</v>
      </c>
      <c r="D14" s="25"/>
      <c r="E14" s="25">
        <f>C14*(Data!D28/1000000)^2</f>
        <v>0</v>
      </c>
      <c r="F14" s="25"/>
      <c r="G14" s="25">
        <f>C14*(Data!D28/1000000)^3</f>
        <v>0</v>
      </c>
      <c r="H14" s="25"/>
      <c r="I14" s="16"/>
      <c r="J14" s="28"/>
      <c r="K14" s="28"/>
      <c r="N14" s="17"/>
      <c r="O14" s="17"/>
      <c r="S14" s="17"/>
      <c r="U14" s="17"/>
      <c r="W14" s="17"/>
    </row>
    <row r="15" spans="2:23" ht="15" customHeight="1" x14ac:dyDescent="0.25">
      <c r="B15" s="11">
        <v>10</v>
      </c>
      <c r="C15" s="25">
        <f>(Data!F29/100)*6/(3.1415*(Data!D29/1000000)^3)</f>
        <v>0</v>
      </c>
      <c r="D15" s="25"/>
      <c r="E15" s="25">
        <f>C15*(Data!D29/1000000)^2</f>
        <v>0</v>
      </c>
      <c r="F15" s="25"/>
      <c r="G15" s="25">
        <f>C15*(Data!D29/1000000)^3</f>
        <v>0</v>
      </c>
      <c r="H15" s="25"/>
      <c r="I15" s="16"/>
      <c r="N15" s="17"/>
      <c r="O15" s="17"/>
      <c r="S15" s="17"/>
      <c r="U15" s="17"/>
      <c r="W15" s="17"/>
    </row>
    <row r="16" spans="2:23" ht="15" customHeight="1" x14ac:dyDescent="0.25">
      <c r="B16" s="11">
        <v>11</v>
      </c>
      <c r="C16" s="25">
        <f>(Data!F30/100)*6/(3.1415*(Data!D30/1000000)^3)</f>
        <v>0</v>
      </c>
      <c r="D16" s="25"/>
      <c r="E16" s="25">
        <f>C16*(Data!D30/1000000)^2</f>
        <v>0</v>
      </c>
      <c r="F16" s="25"/>
      <c r="G16" s="25">
        <f>C16*(Data!D30/1000000)^3</f>
        <v>0</v>
      </c>
      <c r="H16" s="25"/>
      <c r="I16" s="16"/>
      <c r="N16" s="17"/>
      <c r="O16" s="17"/>
      <c r="S16" s="17"/>
      <c r="U16" s="17"/>
      <c r="W16" s="17"/>
    </row>
    <row r="17" spans="2:23" ht="15" customHeight="1" x14ac:dyDescent="0.25">
      <c r="B17" s="11">
        <v>12</v>
      </c>
      <c r="C17" s="25">
        <f>(Data!F31/100)*6/(3.1415*(Data!D31/1000000)^3)</f>
        <v>0</v>
      </c>
      <c r="D17" s="25"/>
      <c r="E17" s="25">
        <f>C17*(Data!D31/1000000)^2</f>
        <v>0</v>
      </c>
      <c r="F17" s="25"/>
      <c r="G17" s="25">
        <f>C17*(Data!D31/1000000)^3</f>
        <v>0</v>
      </c>
      <c r="H17" s="25"/>
      <c r="I17" s="16"/>
      <c r="N17" s="17"/>
      <c r="O17" s="17"/>
      <c r="S17" s="17"/>
      <c r="U17" s="17"/>
      <c r="W17" s="17"/>
    </row>
    <row r="18" spans="2:23" ht="15" customHeight="1" x14ac:dyDescent="0.25">
      <c r="B18" s="11">
        <v>13</v>
      </c>
      <c r="C18" s="25">
        <f>(Data!F32/100)*6/(3.1415*(Data!D32/1000000)^3)</f>
        <v>0</v>
      </c>
      <c r="D18" s="25"/>
      <c r="E18" s="25">
        <f>C18*(Data!D32/1000000)^2</f>
        <v>0</v>
      </c>
      <c r="F18" s="25"/>
      <c r="G18" s="25">
        <f>C18*(Data!D32/1000000)^3</f>
        <v>0</v>
      </c>
      <c r="H18" s="25"/>
      <c r="I18" s="16"/>
      <c r="N18" s="17"/>
      <c r="O18" s="17"/>
      <c r="S18" s="17"/>
      <c r="U18" s="17"/>
      <c r="W18" s="17"/>
    </row>
    <row r="19" spans="2:23" ht="15" customHeight="1" x14ac:dyDescent="0.25">
      <c r="B19" s="11">
        <v>14</v>
      </c>
      <c r="C19" s="25">
        <f>(Data!F33/100)*6/(3.1415*(Data!D33/1000000)^3)</f>
        <v>0</v>
      </c>
      <c r="D19" s="25"/>
      <c r="E19" s="25">
        <f>C19*(Data!D33/1000000)^2</f>
        <v>0</v>
      </c>
      <c r="F19" s="25"/>
      <c r="G19" s="25">
        <f>C19*(Data!D33/1000000)^3</f>
        <v>0</v>
      </c>
      <c r="H19" s="25"/>
      <c r="I19" s="16"/>
      <c r="K19" s="17"/>
      <c r="N19" s="17"/>
      <c r="O19" s="17"/>
      <c r="S19" s="17"/>
      <c r="U19" s="17"/>
      <c r="W19" s="17"/>
    </row>
    <row r="20" spans="2:23" ht="15" customHeight="1" x14ac:dyDescent="0.25">
      <c r="B20" s="11">
        <v>15</v>
      </c>
      <c r="C20" s="25">
        <f>(Data!F34/100)*6/(3.1415*(Data!D34/1000000)^3)</f>
        <v>0</v>
      </c>
      <c r="D20" s="25"/>
      <c r="E20" s="25">
        <f>C20*(Data!D34/1000000)^2</f>
        <v>0</v>
      </c>
      <c r="F20" s="25"/>
      <c r="G20" s="25">
        <f>C20*(Data!D34/1000000)^3</f>
        <v>0</v>
      </c>
      <c r="H20" s="25"/>
      <c r="I20" s="16"/>
      <c r="N20" s="17"/>
      <c r="O20" s="17"/>
      <c r="S20" s="17"/>
      <c r="U20" s="17"/>
      <c r="W20" s="17"/>
    </row>
    <row r="21" spans="2:23" ht="15" customHeight="1" x14ac:dyDescent="0.25">
      <c r="B21" s="11">
        <v>16</v>
      </c>
      <c r="C21" s="25">
        <f>(Data!F35/100)*6/(3.1415*(Data!D35/1000000)^3)</f>
        <v>0</v>
      </c>
      <c r="D21" s="25"/>
      <c r="E21" s="25">
        <f>C21*(Data!D35/1000000)^2</f>
        <v>0</v>
      </c>
      <c r="F21" s="25"/>
      <c r="G21" s="25">
        <f>C21*(Data!D35/1000000)^3</f>
        <v>0</v>
      </c>
      <c r="H21" s="25"/>
      <c r="I21" s="16"/>
      <c r="N21" s="17"/>
      <c r="O21" s="17"/>
      <c r="S21" s="17"/>
      <c r="U21" s="17"/>
      <c r="W21" s="17"/>
    </row>
    <row r="22" spans="2:23" ht="15" customHeight="1" x14ac:dyDescent="0.25">
      <c r="B22" s="11">
        <v>17</v>
      </c>
      <c r="C22" s="25">
        <f>(Data!F36/100)*6/(3.1415*(Data!D36/1000000)^3)</f>
        <v>0</v>
      </c>
      <c r="D22" s="25"/>
      <c r="E22" s="25">
        <f>C22*(Data!D36/1000000)^2</f>
        <v>0</v>
      </c>
      <c r="F22" s="25"/>
      <c r="G22" s="25">
        <f>C22*(Data!D36/1000000)^3</f>
        <v>0</v>
      </c>
      <c r="H22" s="25"/>
      <c r="I22" s="16"/>
      <c r="N22" s="17"/>
      <c r="O22" s="17"/>
      <c r="S22" s="17"/>
      <c r="U22" s="17"/>
      <c r="W22" s="17"/>
    </row>
    <row r="23" spans="2:23" ht="15" customHeight="1" x14ac:dyDescent="0.25">
      <c r="B23" s="11">
        <v>18</v>
      </c>
      <c r="C23" s="25">
        <f>(Data!F37/100)*6/(3.1415*(Data!D37/1000000)^3)</f>
        <v>0</v>
      </c>
      <c r="D23" s="25"/>
      <c r="E23" s="25">
        <f>C23*(Data!D37/1000000)^2</f>
        <v>0</v>
      </c>
      <c r="F23" s="25"/>
      <c r="G23" s="25">
        <f>C23*(Data!D37/1000000)^3</f>
        <v>0</v>
      </c>
      <c r="H23" s="25"/>
      <c r="I23" s="16"/>
      <c r="N23" s="17"/>
      <c r="O23" s="17"/>
      <c r="S23" s="17"/>
      <c r="U23" s="17"/>
      <c r="W23" s="17"/>
    </row>
    <row r="24" spans="2:23" ht="15" customHeight="1" x14ac:dyDescent="0.25">
      <c r="B24" s="11">
        <v>19</v>
      </c>
      <c r="C24" s="25">
        <f>(Data!F38/100)*6/(3.1415*(Data!D38/1000000)^3)</f>
        <v>0</v>
      </c>
      <c r="D24" s="25"/>
      <c r="E24" s="25">
        <f>C24*(Data!D38/1000000)^2</f>
        <v>0</v>
      </c>
      <c r="F24" s="25"/>
      <c r="G24" s="25">
        <f>C24*(Data!D38/1000000)^3</f>
        <v>0</v>
      </c>
      <c r="H24" s="25"/>
      <c r="I24" s="16"/>
      <c r="N24" s="17"/>
      <c r="O24" s="17"/>
      <c r="S24" s="17"/>
      <c r="U24" s="17"/>
      <c r="W24" s="17"/>
    </row>
    <row r="25" spans="2:23" ht="15" customHeight="1" x14ac:dyDescent="0.25">
      <c r="B25" s="11">
        <v>20</v>
      </c>
      <c r="C25" s="25">
        <f>(Data!F39/100)*6/(3.1415*(Data!D39/1000000)^3)</f>
        <v>0</v>
      </c>
      <c r="D25" s="25"/>
      <c r="E25" s="25">
        <f>C25*(Data!D39/1000000)^2</f>
        <v>0</v>
      </c>
      <c r="F25" s="25"/>
      <c r="G25" s="25">
        <f>C25*(Data!D39/1000000)^3</f>
        <v>0</v>
      </c>
      <c r="H25" s="25"/>
      <c r="I25" s="16"/>
      <c r="N25" s="17"/>
      <c r="O25" s="17"/>
      <c r="S25" s="17"/>
      <c r="U25" s="17"/>
      <c r="W25" s="17"/>
    </row>
    <row r="26" spans="2:23" ht="15" customHeight="1" x14ac:dyDescent="0.25">
      <c r="B26" s="11">
        <v>21</v>
      </c>
      <c r="C26" s="25">
        <f>(Data!F40/100)*6/(3.1415*(Data!D40/1000000)^3)</f>
        <v>0</v>
      </c>
      <c r="D26" s="25"/>
      <c r="E26" s="25">
        <f>C26*(Data!D40/1000000)^2</f>
        <v>0</v>
      </c>
      <c r="F26" s="25"/>
      <c r="G26" s="25">
        <f>C26*(Data!D40/1000000)^3</f>
        <v>0</v>
      </c>
      <c r="H26" s="25"/>
      <c r="I26" s="16"/>
      <c r="N26" s="17"/>
      <c r="O26" s="17"/>
      <c r="S26" s="17"/>
      <c r="U26" s="17"/>
      <c r="W26" s="17"/>
    </row>
    <row r="27" spans="2:23" ht="15" customHeight="1" x14ac:dyDescent="0.25">
      <c r="B27" s="11">
        <v>22</v>
      </c>
      <c r="C27" s="25">
        <f>(Data!F41/100)*6/(3.1415*(Data!D41/1000000)^3)</f>
        <v>0</v>
      </c>
      <c r="D27" s="25"/>
      <c r="E27" s="25">
        <f>C27*(Data!D41/1000000)^2</f>
        <v>0</v>
      </c>
      <c r="F27" s="25"/>
      <c r="G27" s="25">
        <f>C27*(Data!D41/1000000)^3</f>
        <v>0</v>
      </c>
      <c r="H27" s="25"/>
      <c r="I27" s="16"/>
      <c r="N27" s="17"/>
      <c r="O27" s="17"/>
      <c r="S27" s="17"/>
      <c r="U27" s="17"/>
      <c r="W27" s="17"/>
    </row>
    <row r="28" spans="2:23" ht="15" customHeight="1" x14ac:dyDescent="0.25">
      <c r="B28" s="11">
        <v>23</v>
      </c>
      <c r="C28" s="25">
        <f>(Data!F42/100)*6/(3.1415*(Data!D42/1000000)^3)</f>
        <v>0</v>
      </c>
      <c r="D28" s="25"/>
      <c r="E28" s="25">
        <f>C28*(Data!D42/1000000)^2</f>
        <v>0</v>
      </c>
      <c r="F28" s="25"/>
      <c r="G28" s="25">
        <f>C28*(Data!D42/1000000)^3</f>
        <v>0</v>
      </c>
      <c r="H28" s="25"/>
      <c r="I28" s="16"/>
      <c r="N28" s="17"/>
      <c r="O28" s="17"/>
      <c r="S28" s="17"/>
      <c r="U28" s="17"/>
      <c r="W28" s="17"/>
    </row>
    <row r="29" spans="2:23" ht="15" customHeight="1" x14ac:dyDescent="0.25">
      <c r="B29" s="11">
        <v>24</v>
      </c>
      <c r="C29" s="25">
        <f>(Data!F43/100)*6/(3.1415*(Data!D43/1000000)^3)</f>
        <v>0</v>
      </c>
      <c r="D29" s="25"/>
      <c r="E29" s="25">
        <f>C29*(Data!D43/1000000)^2</f>
        <v>0</v>
      </c>
      <c r="F29" s="25"/>
      <c r="G29" s="25">
        <f>C29*(Data!D43/1000000)^3</f>
        <v>0</v>
      </c>
      <c r="H29" s="25"/>
      <c r="I29" s="16"/>
      <c r="N29" s="17"/>
      <c r="O29" s="17"/>
      <c r="S29" s="17"/>
      <c r="U29" s="17"/>
      <c r="W29" s="17"/>
    </row>
    <row r="30" spans="2:23" ht="15" customHeight="1" x14ac:dyDescent="0.25">
      <c r="B30" s="11">
        <v>25</v>
      </c>
      <c r="C30" s="25">
        <f>(Data!F44/100)*6/(3.1415*(Data!D44/1000000)^3)</f>
        <v>4.8026045483465776E+16</v>
      </c>
      <c r="D30" s="25"/>
      <c r="E30" s="25">
        <f>C30*(Data!D44/1000000)^2</f>
        <v>2507.5478932940855</v>
      </c>
      <c r="F30" s="25"/>
      <c r="G30" s="25">
        <f>C30*(Data!D44/1000000)^3</f>
        <v>5.7297469361769851E-4</v>
      </c>
      <c r="H30" s="25"/>
      <c r="I30" s="16"/>
      <c r="N30" s="17"/>
      <c r="O30" s="17"/>
      <c r="S30" s="17"/>
      <c r="U30" s="17"/>
      <c r="W30" s="17"/>
    </row>
    <row r="31" spans="2:23" ht="15" customHeight="1" x14ac:dyDescent="0.25">
      <c r="B31" s="11">
        <v>26</v>
      </c>
      <c r="C31" s="25">
        <f>(Data!F45/100)*6/(3.1415*(Data!D45/1000000)^3)</f>
        <v>1.0929545434176822E+17</v>
      </c>
      <c r="D31" s="25"/>
      <c r="E31" s="25">
        <f>C31*(Data!D45/1000000)^2</f>
        <v>7359.9832192382592</v>
      </c>
      <c r="F31" s="25"/>
      <c r="G31" s="25">
        <f>C31*(Data!D45/1000000)^3</f>
        <v>1.9099156453923284E-3</v>
      </c>
      <c r="H31" s="25"/>
      <c r="I31" s="16"/>
      <c r="N31" s="17"/>
      <c r="O31" s="17"/>
      <c r="S31" s="17"/>
      <c r="U31" s="17"/>
      <c r="W31" s="17"/>
    </row>
    <row r="32" spans="2:23" ht="15" customHeight="1" x14ac:dyDescent="0.25">
      <c r="B32" s="11">
        <v>27</v>
      </c>
      <c r="C32" s="25">
        <f>(Data!F46/100)*6/(3.1415*(Data!D46/1000000)^3)</f>
        <v>1.1159362809590043E+17</v>
      </c>
      <c r="D32" s="25"/>
      <c r="E32" s="25">
        <f>C32*(Data!D46/1000000)^2</f>
        <v>9711.4354850457385</v>
      </c>
      <c r="F32" s="25"/>
      <c r="G32" s="25">
        <f>C32*(Data!D46/1000000)^3</f>
        <v>2.8648734680884929E-3</v>
      </c>
      <c r="H32" s="25"/>
      <c r="I32" s="16"/>
      <c r="N32" s="17"/>
      <c r="O32" s="17"/>
      <c r="S32" s="17"/>
      <c r="U32" s="17"/>
      <c r="W32" s="17"/>
    </row>
    <row r="33" spans="2:23" ht="15" customHeight="1" x14ac:dyDescent="0.25">
      <c r="B33" s="11">
        <v>28</v>
      </c>
      <c r="C33" s="25">
        <f>(Data!F47/100)*6/(3.1415*(Data!D47/1000000)^3)</f>
        <v>1.112651848140537E+17</v>
      </c>
      <c r="D33" s="25"/>
      <c r="E33" s="25">
        <f>C33*(Data!D47/1000000)^2</f>
        <v>12524.037018966088</v>
      </c>
      <c r="F33" s="25"/>
      <c r="G33" s="25">
        <f>C33*(Data!D47/1000000)^3</f>
        <v>4.2018144198631225E-3</v>
      </c>
      <c r="H33" s="25"/>
      <c r="I33" s="16"/>
      <c r="N33" s="17"/>
      <c r="O33" s="17"/>
      <c r="S33" s="17"/>
      <c r="U33" s="17"/>
      <c r="W33" s="17"/>
    </row>
    <row r="34" spans="2:23" ht="15" customHeight="1" x14ac:dyDescent="0.25">
      <c r="B34" s="11">
        <v>29</v>
      </c>
      <c r="C34" s="25">
        <f>(Data!F48/100)*6/(3.1415*(Data!D48/1000000)^3)</f>
        <v>1.0705352033171421E+17</v>
      </c>
      <c r="D34" s="25"/>
      <c r="E34" s="25">
        <f>C34*(Data!D48/1000000)^2</f>
        <v>15539.996064871964</v>
      </c>
      <c r="F34" s="25"/>
      <c r="G34" s="25">
        <f>C34*(Data!D48/1000000)^3</f>
        <v>5.9207385007162177E-3</v>
      </c>
      <c r="H34" s="25"/>
      <c r="I34" s="16"/>
      <c r="N34" s="17"/>
      <c r="O34" s="17"/>
      <c r="S34" s="17"/>
      <c r="U34" s="17"/>
      <c r="W34" s="17"/>
    </row>
    <row r="35" spans="2:23" ht="15" customHeight="1" x14ac:dyDescent="0.25">
      <c r="B35" s="11">
        <v>30</v>
      </c>
      <c r="C35" s="25">
        <f>(Data!F49/100)*6/(3.1415*(Data!D49/1000000)^3)</f>
        <v>9.915283617885216E+16</v>
      </c>
      <c r="D35" s="25"/>
      <c r="E35" s="25">
        <f>C35*(Data!D49/1000000)^2</f>
        <v>18547.157712480413</v>
      </c>
      <c r="F35" s="25"/>
      <c r="G35" s="25">
        <f>C35*(Data!D49/1000000)^3</f>
        <v>8.0216457106477793E-3</v>
      </c>
      <c r="H35" s="25"/>
      <c r="I35" s="16"/>
      <c r="N35" s="17"/>
      <c r="O35" s="17"/>
      <c r="S35" s="17"/>
      <c r="U35" s="17"/>
      <c r="W35" s="17"/>
    </row>
    <row r="36" spans="2:23" ht="15" customHeight="1" x14ac:dyDescent="0.25">
      <c r="B36" s="11">
        <v>31</v>
      </c>
      <c r="C36" s="25">
        <f>(Data!F50/100)*6/(3.1415*(Data!D50/1000000)^3)</f>
        <v>8.686351104036488E+16</v>
      </c>
      <c r="D36" s="25"/>
      <c r="E36" s="25">
        <f>C36*(Data!D50/1000000)^2</f>
        <v>20983.813804920792</v>
      </c>
      <c r="F36" s="25"/>
      <c r="G36" s="25">
        <f>C36*(Data!D50/1000000)^3</f>
        <v>1.0313544485118571E-2</v>
      </c>
      <c r="H36" s="25"/>
      <c r="I36" s="16"/>
      <c r="N36" s="17"/>
      <c r="O36" s="17"/>
      <c r="S36" s="17"/>
      <c r="U36" s="17"/>
      <c r="W36" s="17"/>
    </row>
    <row r="37" spans="2:23" ht="15" customHeight="1" x14ac:dyDescent="0.25">
      <c r="B37" s="11">
        <v>32</v>
      </c>
      <c r="C37" s="25">
        <f>(Data!F51/100)*6/(3.1415*(Data!D51/1000000)^3)</f>
        <v>7.5647354501809744E+16</v>
      </c>
      <c r="D37" s="25"/>
      <c r="E37" s="25">
        <f>C37*(Data!D51/1000000)^2</f>
        <v>23596.093022752128</v>
      </c>
      <c r="F37" s="25"/>
      <c r="G37" s="25">
        <f>C37*(Data!D51/1000000)^3</f>
        <v>1.3178417953207065E-2</v>
      </c>
      <c r="H37" s="25"/>
      <c r="I37" s="16"/>
      <c r="N37" s="17"/>
      <c r="O37" s="17"/>
      <c r="S37" s="17"/>
      <c r="U37" s="17"/>
      <c r="W37" s="17"/>
    </row>
    <row r="38" spans="2:23" ht="15" customHeight="1" x14ac:dyDescent="0.25">
      <c r="B38" s="11">
        <v>33</v>
      </c>
      <c r="C38" s="25">
        <f>(Data!F52/100)*6/(3.1415*(Data!D52/1000000)^3)</f>
        <v>6.4301004622442272E+16</v>
      </c>
      <c r="D38" s="25"/>
      <c r="E38" s="25">
        <f>C38*(Data!D52/1000000)^2</f>
        <v>25886.957526200193</v>
      </c>
      <c r="F38" s="25"/>
      <c r="G38" s="25">
        <f>C38*(Data!D52/1000000)^3</f>
        <v>1.6425274550374024E-2</v>
      </c>
      <c r="H38" s="25"/>
      <c r="I38" s="16"/>
      <c r="N38" s="17"/>
      <c r="O38" s="17"/>
      <c r="S38" s="17"/>
      <c r="U38" s="17"/>
      <c r="W38" s="17"/>
    </row>
    <row r="39" spans="2:23" ht="15" customHeight="1" x14ac:dyDescent="0.25">
      <c r="B39" s="11">
        <v>34</v>
      </c>
      <c r="C39" s="25">
        <f>(Data!F53/100)*6/(3.1415*(Data!D53/1000000)^3)</f>
        <v>5.2995834048596248E+16</v>
      </c>
      <c r="D39" s="25"/>
      <c r="E39" s="25">
        <f>C39*(Data!D53/1000000)^2</f>
        <v>27549.407367656328</v>
      </c>
      <c r="F39" s="25"/>
      <c r="G39" s="25">
        <f>C39*(Data!D53/1000000)^3</f>
        <v>1.9863122712080215E-2</v>
      </c>
      <c r="H39" s="25"/>
      <c r="I39" s="16"/>
      <c r="N39" s="17"/>
      <c r="O39" s="17"/>
      <c r="S39" s="17"/>
      <c r="U39" s="17"/>
      <c r="W39" s="17"/>
    </row>
    <row r="40" spans="2:23" ht="15" customHeight="1" x14ac:dyDescent="0.25">
      <c r="B40" s="11">
        <v>35</v>
      </c>
      <c r="C40" s="25">
        <f>(Data!F54/100)*6/(3.1415*(Data!D54/1000000)^3)</f>
        <v>4.3031748969342976E+16</v>
      </c>
      <c r="D40" s="25"/>
      <c r="E40" s="25">
        <f>C40*(Data!D54/1000000)^2</f>
        <v>28899.272730768604</v>
      </c>
      <c r="F40" s="25"/>
      <c r="G40" s="25">
        <f>C40*(Data!D54/1000000)^3</f>
        <v>2.3682954002864871E-2</v>
      </c>
      <c r="H40" s="25"/>
      <c r="I40" s="16"/>
      <c r="N40" s="17"/>
      <c r="O40" s="17"/>
      <c r="S40" s="17"/>
      <c r="U40" s="17"/>
      <c r="W40" s="17"/>
    </row>
    <row r="41" spans="2:23" ht="15" customHeight="1" x14ac:dyDescent="0.25">
      <c r="B41" s="11">
        <v>36</v>
      </c>
      <c r="C41" s="25">
        <f>(Data!F55/100)*6/(3.1415*(Data!D55/1000000)^3)</f>
        <v>3.4027347847957404E+16</v>
      </c>
      <c r="D41" s="25"/>
      <c r="E41" s="25">
        <f>C41*(Data!D55/1000000)^2</f>
        <v>29525.266015726818</v>
      </c>
      <c r="F41" s="25"/>
      <c r="G41" s="25">
        <f>C41*(Data!D55/1000000)^3</f>
        <v>2.750278529364953E-2</v>
      </c>
      <c r="H41" s="25"/>
      <c r="I41" s="16"/>
      <c r="N41" s="17"/>
      <c r="O41" s="17"/>
      <c r="S41" s="17"/>
      <c r="U41" s="17"/>
      <c r="W41" s="17"/>
    </row>
    <row r="42" spans="2:23" ht="15" customHeight="1" x14ac:dyDescent="0.25">
      <c r="B42" s="11">
        <v>37</v>
      </c>
      <c r="C42" s="25">
        <f>(Data!F56/100)*6/(3.1415*(Data!D56/1000000)^3)</f>
        <v>2.6422025781272808E+16</v>
      </c>
      <c r="D42" s="25"/>
      <c r="E42" s="25">
        <f>C42*(Data!D56/1000000)^2</f>
        <v>29715.802120672724</v>
      </c>
      <c r="F42" s="25"/>
      <c r="G42" s="25">
        <f>C42*(Data!D56/1000000)^3</f>
        <v>3.1513608148973422E-2</v>
      </c>
      <c r="H42" s="25"/>
      <c r="I42" s="16"/>
      <c r="N42" s="17"/>
      <c r="O42" s="17"/>
      <c r="S42" s="17"/>
      <c r="U42" s="17"/>
      <c r="W42" s="17"/>
    </row>
    <row r="43" spans="2:23" ht="15" customHeight="1" x14ac:dyDescent="0.25">
      <c r="B43" s="11">
        <v>38</v>
      </c>
      <c r="C43" s="25">
        <f>(Data!F57/100)*6/(3.1415*(Data!D57/1000000)^3)</f>
        <v>2.01941126230898E+16</v>
      </c>
      <c r="D43" s="25"/>
      <c r="E43" s="25">
        <f>C43*(Data!D57/1000000)^2</f>
        <v>29322.356381541969</v>
      </c>
      <c r="F43" s="25"/>
      <c r="G43" s="25">
        <f>C43*(Data!D57/1000000)^3</f>
        <v>3.5333439439758078E-2</v>
      </c>
      <c r="H43" s="25"/>
      <c r="I43" s="16"/>
      <c r="N43" s="17"/>
      <c r="O43" s="17"/>
      <c r="S43" s="17"/>
      <c r="U43" s="17"/>
      <c r="W43" s="17"/>
    </row>
    <row r="44" spans="2:23" ht="15" customHeight="1" x14ac:dyDescent="0.25">
      <c r="B44" s="11">
        <v>39</v>
      </c>
      <c r="C44" s="25">
        <f>(Data!F58/100)*6/(3.1415*(Data!D58/1000000)^3)</f>
        <v>1.5319563799760318E+16</v>
      </c>
      <c r="D44" s="25"/>
      <c r="E44" s="25">
        <f>C44*(Data!D58/1000000)^2</f>
        <v>28543.794260808423</v>
      </c>
      <c r="F44" s="25"/>
      <c r="G44" s="25">
        <f>C44*(Data!D58/1000000)^3</f>
        <v>3.8962279166003498E-2</v>
      </c>
      <c r="H44" s="25"/>
      <c r="I44" s="16"/>
      <c r="N44" s="17"/>
      <c r="O44" s="17"/>
      <c r="S44" s="17"/>
      <c r="U44" s="17"/>
      <c r="W44" s="17"/>
    </row>
    <row r="45" spans="2:23" ht="15" customHeight="1" x14ac:dyDescent="0.25">
      <c r="B45" s="11">
        <v>40</v>
      </c>
      <c r="C45" s="25">
        <f>(Data!F59/100)*6/(3.1415*(Data!D59/1000000)^3)</f>
        <v>1.1283446463329528E+16</v>
      </c>
      <c r="D45" s="25"/>
      <c r="E45" s="25">
        <f>C45*(Data!D59/1000000)^2</f>
        <v>27108.480128149182</v>
      </c>
      <c r="F45" s="25"/>
      <c r="G45" s="25">
        <f>C45*(Data!D59/1000000)^3</f>
        <v>4.2018144198631223E-2</v>
      </c>
      <c r="H45" s="25"/>
      <c r="I45" s="16"/>
      <c r="N45" s="17"/>
      <c r="O45" s="17"/>
      <c r="S45" s="17"/>
      <c r="U45" s="17"/>
      <c r="W45" s="17"/>
    </row>
    <row r="46" spans="2:23" ht="15" customHeight="1" x14ac:dyDescent="0.25">
      <c r="B46" s="11">
        <v>41</v>
      </c>
      <c r="C46" s="25">
        <f>(Data!F60/100)*6/(3.1415*(Data!D60/1000000)^3)</f>
        <v>8128228698631504</v>
      </c>
      <c r="D46" s="25"/>
      <c r="E46" s="25">
        <f>C46*(Data!D60/1000000)^2</f>
        <v>25321.261247694321</v>
      </c>
      <c r="F46" s="25"/>
      <c r="G46" s="25">
        <f>C46*(Data!D60/1000000)^3</f>
        <v>4.4692026102180475E-2</v>
      </c>
      <c r="H46" s="25"/>
      <c r="I46" s="16"/>
      <c r="N46" s="17"/>
      <c r="O46" s="17"/>
      <c r="S46" s="17"/>
      <c r="U46" s="17"/>
      <c r="W46" s="17"/>
    </row>
    <row r="47" spans="2:23" ht="15" customHeight="1" x14ac:dyDescent="0.25">
      <c r="B47" s="11">
        <v>42</v>
      </c>
      <c r="C47" s="25">
        <f>(Data!F61/100)*6/(3.1415*(Data!D61/1000000)^3)</f>
        <v>5805466720399585</v>
      </c>
      <c r="D47" s="25"/>
      <c r="E47" s="25">
        <f>C47*(Data!D61/1000000)^2</f>
        <v>23338.121352674338</v>
      </c>
      <c r="F47" s="25"/>
      <c r="G47" s="25">
        <f>C47*(Data!D61/1000000)^3</f>
        <v>4.6792933312112046E-2</v>
      </c>
      <c r="H47" s="25"/>
      <c r="I47" s="16"/>
      <c r="N47" s="17"/>
      <c r="O47" s="17"/>
      <c r="S47" s="17"/>
      <c r="U47" s="17"/>
      <c r="W47" s="17"/>
    </row>
    <row r="48" spans="2:23" ht="15" customHeight="1" x14ac:dyDescent="0.25">
      <c r="B48" s="11">
        <v>43</v>
      </c>
      <c r="C48" s="25">
        <f>(Data!F62/100)*6/(3.1415*(Data!D62/1000000)^3)</f>
        <v>4136282225935288</v>
      </c>
      <c r="D48" s="25"/>
      <c r="E48" s="25">
        <f>C48*(Data!D62/1000000)^2</f>
        <v>21407.84569560632</v>
      </c>
      <c r="F48" s="25"/>
      <c r="G48" s="25">
        <f>C48*(Data!D62/1000000)^3</f>
        <v>4.8702848957504374E-2</v>
      </c>
      <c r="H48" s="25"/>
      <c r="I48" s="16"/>
      <c r="N48" s="17"/>
      <c r="O48" s="17"/>
      <c r="S48" s="17"/>
      <c r="U48" s="17"/>
      <c r="W48" s="17"/>
    </row>
    <row r="49" spans="2:23" ht="15" customHeight="1" x14ac:dyDescent="0.25">
      <c r="B49" s="11">
        <v>44</v>
      </c>
      <c r="C49" s="25">
        <f>(Data!F63/100)*6/(3.1415*(Data!D63/1000000)^3)</f>
        <v>2919015969210529</v>
      </c>
      <c r="D49" s="25"/>
      <c r="E49" s="25">
        <f>C49*(Data!D63/1000000)^2</f>
        <v>19505.521484857825</v>
      </c>
      <c r="F49" s="25"/>
      <c r="G49" s="25">
        <f>C49*(Data!D63/1000000)^3</f>
        <v>5.0421773038357466E-2</v>
      </c>
      <c r="H49" s="25"/>
      <c r="I49" s="16"/>
      <c r="N49" s="17"/>
      <c r="O49" s="17"/>
      <c r="S49" s="17"/>
      <c r="U49" s="17"/>
      <c r="W49" s="17"/>
    </row>
    <row r="50" spans="2:23" ht="15" customHeight="1" x14ac:dyDescent="0.25">
      <c r="B50" s="11">
        <v>45</v>
      </c>
      <c r="C50" s="25">
        <f>(Data!F64/100)*6/(3.1415*(Data!D64/1000000)^3)</f>
        <v>2062303204589962.5</v>
      </c>
      <c r="D50" s="25"/>
      <c r="E50" s="25">
        <f>C50*(Data!D64/1000000)^2</f>
        <v>17765.14382255897</v>
      </c>
      <c r="F50" s="25"/>
      <c r="G50" s="25">
        <f>C50*(Data!D64/1000000)^3</f>
        <v>5.2140697119210572E-2</v>
      </c>
      <c r="H50" s="25"/>
      <c r="I50" s="16"/>
      <c r="N50" s="17"/>
      <c r="O50" s="17"/>
      <c r="S50" s="17"/>
      <c r="U50" s="17"/>
      <c r="W50" s="17"/>
    </row>
    <row r="51" spans="2:23" ht="15" customHeight="1" x14ac:dyDescent="0.25">
      <c r="B51" s="11">
        <v>46</v>
      </c>
      <c r="C51" s="25">
        <f>(Data!F65/100)*6/(3.1415*(Data!D65/1000000)^3)</f>
        <v>1462328726867200.8</v>
      </c>
      <c r="D51" s="25"/>
      <c r="E51" s="25">
        <f>C51*(Data!D65/1000000)^2</f>
        <v>16264.349124180551</v>
      </c>
      <c r="F51" s="25"/>
      <c r="G51" s="25">
        <f>C51*(Data!D65/1000000)^3</f>
        <v>5.4241604329142129E-2</v>
      </c>
      <c r="H51" s="25"/>
      <c r="I51" s="16"/>
      <c r="N51" s="17"/>
      <c r="O51" s="17"/>
      <c r="S51" s="17"/>
      <c r="U51" s="17"/>
      <c r="W51" s="17"/>
    </row>
    <row r="52" spans="2:23" ht="15" customHeight="1" x14ac:dyDescent="0.25">
      <c r="B52" s="11">
        <v>47</v>
      </c>
      <c r="C52" s="25">
        <f>(Data!F66/100)*6/(3.1415*(Data!D66/1000000)^3)</f>
        <v>1038456400614499.6</v>
      </c>
      <c r="D52" s="25"/>
      <c r="E52" s="25">
        <f>C52*(Data!D66/1000000)^2</f>
        <v>14916.491584066735</v>
      </c>
      <c r="F52" s="25"/>
      <c r="G52" s="25">
        <f>C52*(Data!D66/1000000)^3</f>
        <v>5.653350310361293E-2</v>
      </c>
      <c r="H52" s="25"/>
      <c r="I52" s="16"/>
      <c r="N52" s="17"/>
      <c r="O52" s="17"/>
      <c r="S52" s="17"/>
      <c r="U52" s="17"/>
      <c r="W52" s="17"/>
    </row>
    <row r="53" spans="2:23" ht="15" customHeight="1" x14ac:dyDescent="0.25">
      <c r="B53" s="11">
        <v>48</v>
      </c>
      <c r="C53" s="25">
        <f>(Data!F67/100)*6/(3.1415*(Data!D67/1000000)^3)</f>
        <v>739695877678272</v>
      </c>
      <c r="D53" s="25"/>
      <c r="E53" s="25">
        <f>C53*(Data!D67/1000000)^2</f>
        <v>13708.802193408354</v>
      </c>
      <c r="F53" s="25"/>
      <c r="G53" s="25">
        <f>C53*(Data!D67/1000000)^3</f>
        <v>5.9016393442622946E-2</v>
      </c>
      <c r="H53" s="25"/>
      <c r="I53" s="16"/>
      <c r="N53" s="17"/>
      <c r="O53" s="17"/>
      <c r="S53" s="17"/>
      <c r="U53" s="17"/>
      <c r="W53" s="17"/>
    </row>
    <row r="54" spans="2:23" ht="15" customHeight="1" x14ac:dyDescent="0.25">
      <c r="B54" s="11">
        <v>49</v>
      </c>
      <c r="C54" s="25">
        <f>(Data!F68/100)*6/(3.1415*(Data!D68/1000000)^3)</f>
        <v>525967149639463.81</v>
      </c>
      <c r="D54" s="25"/>
      <c r="E54" s="25">
        <f>C54*(Data!D68/1000000)^2</f>
        <v>12602.712021689933</v>
      </c>
      <c r="F54" s="25"/>
      <c r="G54" s="25">
        <f>C54*(Data!D68/1000000)^3</f>
        <v>6.1690275346172212E-2</v>
      </c>
      <c r="H54" s="25"/>
      <c r="I54" s="16"/>
      <c r="N54" s="17"/>
      <c r="O54" s="17"/>
      <c r="S54" s="17"/>
      <c r="U54" s="17"/>
      <c r="W54" s="17"/>
    </row>
    <row r="55" spans="2:23" ht="15" customHeight="1" x14ac:dyDescent="0.25">
      <c r="B55" s="11">
        <v>50</v>
      </c>
      <c r="C55" s="25">
        <f>(Data!F69/100)*6/(3.1415*(Data!D69/1000000)^3)</f>
        <v>372355658265886.38</v>
      </c>
      <c r="D55" s="25"/>
      <c r="E55" s="25">
        <f>C55*(Data!D69/1000000)^2</f>
        <v>11531.566160859342</v>
      </c>
      <c r="F55" s="25"/>
      <c r="G55" s="25">
        <f>C55*(Data!D69/1000000)^3</f>
        <v>6.4173165685182235E-2</v>
      </c>
      <c r="H55" s="25"/>
      <c r="I55" s="16"/>
      <c r="N55" s="17"/>
      <c r="O55" s="17"/>
      <c r="S55" s="17"/>
      <c r="U55" s="17"/>
      <c r="W55" s="17"/>
    </row>
    <row r="56" spans="2:23" ht="15" customHeight="1" x14ac:dyDescent="0.25">
      <c r="B56" s="11">
        <v>51</v>
      </c>
      <c r="C56" s="25">
        <f>(Data!F70/100)*6/(3.1415*(Data!D70/1000000)^3)</f>
        <v>264807935724640.81</v>
      </c>
      <c r="D56" s="25"/>
      <c r="E56" s="25">
        <f>C56*(Data!D70/1000000)^2</f>
        <v>10577.064491887895</v>
      </c>
      <c r="F56" s="25"/>
      <c r="G56" s="25">
        <f>C56*(Data!D70/1000000)^3</f>
        <v>6.6847047588731501E-2</v>
      </c>
      <c r="H56" s="25"/>
      <c r="I56" s="16"/>
      <c r="N56" s="17"/>
      <c r="O56" s="17"/>
      <c r="S56" s="17"/>
      <c r="U56" s="17"/>
      <c r="W56" s="17"/>
    </row>
    <row r="57" spans="2:23" ht="15" customHeight="1" x14ac:dyDescent="0.25">
      <c r="B57" s="11">
        <v>52</v>
      </c>
      <c r="C57" s="25">
        <f>(Data!F71/100)*6/(3.1415*(Data!D71/1000000)^3)</f>
        <v>188336162927142.78</v>
      </c>
      <c r="D57" s="25"/>
      <c r="E57" s="25">
        <f>C57*(Data!D71/1000000)^2</f>
        <v>9709.1812056852341</v>
      </c>
      <c r="F57" s="25"/>
      <c r="G57" s="25">
        <f>C57*(Data!D71/1000000)^3</f>
        <v>6.9711921056819975E-2</v>
      </c>
      <c r="H57" s="25"/>
      <c r="I57" s="16"/>
      <c r="N57" s="17"/>
      <c r="O57" s="17"/>
      <c r="S57" s="17"/>
      <c r="U57" s="17"/>
      <c r="W57" s="17"/>
    </row>
    <row r="58" spans="2:23" ht="15" customHeight="1" x14ac:dyDescent="0.25">
      <c r="B58" s="11">
        <v>53</v>
      </c>
      <c r="C58" s="25">
        <f>(Data!F72/100)*6/(3.1415*(Data!D72/1000000)^3)</f>
        <v>133927168100836.58</v>
      </c>
      <c r="D58" s="25"/>
      <c r="E58" s="25">
        <f>C58*(Data!D72/1000000)^2</f>
        <v>8917.6208442950629</v>
      </c>
      <c r="F58" s="25"/>
      <c r="G58" s="25">
        <f>C58*(Data!D72/1000000)^3</f>
        <v>7.2767786089447714E-2</v>
      </c>
      <c r="H58" s="25"/>
      <c r="I58" s="16"/>
      <c r="N58" s="17"/>
      <c r="O58" s="17"/>
      <c r="S58" s="17"/>
      <c r="U58" s="17"/>
      <c r="W58" s="17"/>
    </row>
    <row r="59" spans="2:23" ht="15" customHeight="1" x14ac:dyDescent="0.25">
      <c r="B59" s="11">
        <v>54</v>
      </c>
      <c r="C59" s="25">
        <f>(Data!F73/100)*6/(3.1415*(Data!D73/1000000)^3)</f>
        <v>95663855391853.188</v>
      </c>
      <c r="D59" s="25"/>
      <c r="E59" s="25">
        <f>C59*(Data!D73/1000000)^2</f>
        <v>8220.6725190025791</v>
      </c>
      <c r="F59" s="25"/>
      <c r="G59" s="25">
        <f>C59*(Data!D73/1000000)^3</f>
        <v>7.6205634251153898E-2</v>
      </c>
      <c r="H59" s="25"/>
      <c r="I59" s="16"/>
      <c r="N59" s="17"/>
      <c r="O59" s="17"/>
      <c r="S59" s="17"/>
      <c r="U59" s="17"/>
      <c r="W59" s="17"/>
    </row>
    <row r="60" spans="2:23" ht="15" customHeight="1" x14ac:dyDescent="0.25">
      <c r="B60" s="11">
        <v>55</v>
      </c>
      <c r="C60" s="25">
        <f>(Data!F74/100)*6/(3.1415*(Data!D74/1000000)^3)</f>
        <v>68212682346177.063</v>
      </c>
      <c r="D60" s="25"/>
      <c r="E60" s="25">
        <f>C60*(Data!D74/1000000)^2</f>
        <v>7563.4836099582235</v>
      </c>
      <c r="F60" s="25"/>
      <c r="G60" s="25">
        <f>C60*(Data!D74/1000000)^3</f>
        <v>7.9643482412860081E-2</v>
      </c>
      <c r="H60" s="25"/>
      <c r="I60" s="16"/>
      <c r="N60" s="17"/>
      <c r="O60" s="17"/>
      <c r="S60" s="17"/>
      <c r="U60" s="17"/>
      <c r="W60" s="17"/>
    </row>
    <row r="61" spans="2:23" ht="15" customHeight="1" x14ac:dyDescent="0.25">
      <c r="B61" s="11">
        <v>56</v>
      </c>
      <c r="C61" s="25">
        <f>(Data!F75/100)*6/(3.1415*(Data!D75/1000000)^3)</f>
        <v>48461668983232.508</v>
      </c>
      <c r="D61" s="25"/>
      <c r="E61" s="25">
        <f>C61*(Data!D75/1000000)^2</f>
        <v>6920.447484978059</v>
      </c>
      <c r="F61" s="25"/>
      <c r="G61" s="25">
        <f>C61*(Data!D75/1000000)^3</f>
        <v>8.2699347445487806E-2</v>
      </c>
      <c r="H61" s="25"/>
      <c r="I61" s="16"/>
      <c r="N61" s="17"/>
      <c r="O61" s="17"/>
      <c r="S61" s="17"/>
      <c r="U61" s="17"/>
      <c r="W61" s="17"/>
    </row>
    <row r="62" spans="2:23" ht="15" customHeight="1" x14ac:dyDescent="0.25">
      <c r="B62" s="11">
        <v>57</v>
      </c>
      <c r="C62" s="25">
        <f>(Data!F76/100)*6/(3.1415*(Data!D76/1000000)^3)</f>
        <v>33711682754705.066</v>
      </c>
      <c r="D62" s="25"/>
      <c r="E62" s="25">
        <f>C62*(Data!D76/1000000)^2</f>
        <v>6235.3128423102489</v>
      </c>
      <c r="F62" s="25"/>
      <c r="G62" s="25">
        <f>C62*(Data!D76/1000000)^3</f>
        <v>8.4800254655419391E-2</v>
      </c>
      <c r="H62" s="25"/>
      <c r="I62" s="16"/>
      <c r="N62" s="17"/>
      <c r="O62" s="17"/>
      <c r="S62" s="17"/>
      <c r="U62" s="17"/>
      <c r="W62" s="17"/>
    </row>
    <row r="63" spans="2:23" ht="15" customHeight="1" x14ac:dyDescent="0.25">
      <c r="B63" s="11">
        <v>58</v>
      </c>
      <c r="C63" s="25">
        <f>(Data!F77/100)*6/(3.1415*(Data!D77/1000000)^3)</f>
        <v>23045638547029.895</v>
      </c>
      <c r="D63" s="25"/>
      <c r="E63" s="25">
        <f>C63*(Data!D77/1000000)^2</f>
        <v>5501.0515352724033</v>
      </c>
      <c r="F63" s="25"/>
      <c r="G63" s="25">
        <f>C63*(Data!D77/1000000)^3</f>
        <v>8.4991246219958627E-2</v>
      </c>
      <c r="H63" s="25"/>
      <c r="I63" s="16"/>
      <c r="N63" s="17"/>
      <c r="O63" s="17"/>
      <c r="S63" s="17"/>
      <c r="U63" s="17"/>
      <c r="W63" s="17"/>
    </row>
    <row r="64" spans="2:23" ht="15" customHeight="1" x14ac:dyDescent="0.25">
      <c r="B64" s="11">
        <v>59</v>
      </c>
      <c r="C64" s="25">
        <f>(Data!F78/100)*6/(3.1415*(Data!D78/1000000)^3)</f>
        <v>15369936770376.02</v>
      </c>
      <c r="D64" s="25"/>
      <c r="E64" s="25">
        <f>C64*(Data!D78/1000000)^2</f>
        <v>4733.9789501177383</v>
      </c>
      <c r="F64" s="25"/>
      <c r="G64" s="25">
        <f>C64*(Data!D78/1000000)^3</f>
        <v>8.3081330574566278E-2</v>
      </c>
      <c r="H64" s="25"/>
      <c r="I64" s="16"/>
      <c r="N64" s="17"/>
      <c r="O64" s="17"/>
      <c r="S64" s="17"/>
      <c r="U64" s="17"/>
      <c r="W64" s="17"/>
    </row>
    <row r="65" spans="2:23" ht="15" customHeight="1" x14ac:dyDescent="0.25">
      <c r="B65" s="11">
        <v>60</v>
      </c>
      <c r="C65" s="25">
        <f>(Data!F79/100)*6/(3.1415*(Data!D79/1000000)^3)</f>
        <v>9886152561525.1328</v>
      </c>
      <c r="D65" s="25"/>
      <c r="E65" s="25">
        <f>C65*(Data!D79/1000000)^2</f>
        <v>3934.7134348684067</v>
      </c>
      <c r="F65" s="25"/>
      <c r="G65" s="25">
        <f>C65*(Data!D79/1000000)^3</f>
        <v>7.8497533025624705E-2</v>
      </c>
      <c r="H65" s="25"/>
      <c r="I65" s="16"/>
      <c r="N65" s="17"/>
      <c r="O65" s="17"/>
      <c r="S65" s="17"/>
      <c r="U65" s="17"/>
      <c r="W65" s="17"/>
    </row>
    <row r="66" spans="2:23" ht="15" customHeight="1" x14ac:dyDescent="0.25">
      <c r="B66" s="11">
        <v>61</v>
      </c>
      <c r="C66" s="25">
        <f>(Data!F80/100)*6/(3.1415*(Data!D80/1000000)^3)</f>
        <v>6147254159471.583</v>
      </c>
      <c r="D66" s="25"/>
      <c r="E66" s="25">
        <f>C66*(Data!D80/1000000)^2</f>
        <v>3153.6796970275095</v>
      </c>
      <c r="F66" s="25"/>
      <c r="G66" s="25">
        <f>C66*(Data!D80/1000000)^3</f>
        <v>7.1430845137673088E-2</v>
      </c>
      <c r="H66" s="25"/>
      <c r="I66" s="16"/>
      <c r="N66" s="17"/>
      <c r="O66" s="17"/>
      <c r="S66" s="17"/>
      <c r="U66" s="17"/>
      <c r="W66" s="17"/>
    </row>
    <row r="67" spans="2:23" ht="15" customHeight="1" x14ac:dyDescent="0.25">
      <c r="B67" s="11">
        <v>62</v>
      </c>
      <c r="C67" s="25">
        <f>(Data!F81/100)*6/(3.1415*(Data!D81/1000000)^3)</f>
        <v>3624328018146.832</v>
      </c>
      <c r="D67" s="25"/>
      <c r="E67" s="25">
        <f>C67*(Data!D81/1000000)^2</f>
        <v>2403.1559965324836</v>
      </c>
      <c r="F67" s="25"/>
      <c r="G67" s="25">
        <f>C67*(Data!D81/1000000)^3</f>
        <v>6.1881266910711448E-2</v>
      </c>
      <c r="H67" s="25"/>
      <c r="I67" s="16"/>
      <c r="N67" s="17"/>
      <c r="O67" s="17"/>
      <c r="S67" s="17"/>
      <c r="U67" s="17"/>
      <c r="W67" s="17"/>
    </row>
    <row r="68" spans="2:23" ht="15" customHeight="1" x14ac:dyDescent="0.25">
      <c r="B68" s="11">
        <v>63</v>
      </c>
      <c r="C68" s="25">
        <f>(Data!F82/100)*6/(3.1415*(Data!D82/1000000)^3)</f>
        <v>2030103648456.8372</v>
      </c>
      <c r="D68" s="25"/>
      <c r="E68" s="25">
        <f>C68*(Data!D82/1000000)^2</f>
        <v>1736.8805527328527</v>
      </c>
      <c r="F68" s="25"/>
      <c r="G68" s="25">
        <f>C68*(Data!D82/1000000)^3</f>
        <v>5.0803756167435946E-2</v>
      </c>
      <c r="H68" s="25"/>
      <c r="I68" s="16"/>
      <c r="N68" s="17"/>
      <c r="O68" s="17"/>
      <c r="S68" s="17"/>
      <c r="U68" s="17"/>
      <c r="W68" s="17"/>
    </row>
    <row r="69" spans="2:23" ht="15" customHeight="1" x14ac:dyDescent="0.25">
      <c r="B69" s="11">
        <v>64</v>
      </c>
      <c r="C69" s="25">
        <f>(Data!F83/100)*6/(3.1415*(Data!D83/1000000)^3)</f>
        <v>1075145287249.7197</v>
      </c>
      <c r="D69" s="25"/>
      <c r="E69" s="25">
        <f>C69*(Data!D83/1000000)^2</f>
        <v>1185.0681414181313</v>
      </c>
      <c r="F69" s="25"/>
      <c r="G69" s="25">
        <f>C69*(Data!D83/1000000)^3</f>
        <v>3.9344262295081957E-2</v>
      </c>
      <c r="H69" s="25"/>
      <c r="I69" s="16"/>
      <c r="N69" s="17"/>
      <c r="O69" s="17"/>
      <c r="S69" s="17"/>
      <c r="U69" s="17"/>
      <c r="W69" s="17"/>
    </row>
    <row r="70" spans="2:23" ht="15" customHeight="1" x14ac:dyDescent="0.25">
      <c r="B70" s="11">
        <v>65</v>
      </c>
      <c r="C70" s="25">
        <f>(Data!F84/100)*6/(3.1415*(Data!D84/1000000)^3)</f>
        <v>531100125601.25012</v>
      </c>
      <c r="D70" s="25"/>
      <c r="E70" s="25">
        <f>C70*(Data!D84/1000000)^2</f>
        <v>754.84729751580085</v>
      </c>
      <c r="F70" s="25"/>
      <c r="G70" s="25">
        <f>C70*(Data!D84/1000000)^3</f>
        <v>2.8457743116345694E-2</v>
      </c>
      <c r="H70" s="25"/>
      <c r="I70" s="16"/>
      <c r="N70" s="17"/>
      <c r="O70" s="17"/>
      <c r="S70" s="17"/>
      <c r="U70" s="17"/>
      <c r="W70" s="17"/>
    </row>
    <row r="71" spans="2:23" ht="15" customHeight="1" x14ac:dyDescent="0.25">
      <c r="B71" s="11">
        <v>66</v>
      </c>
      <c r="C71" s="25">
        <f>(Data!F85/100)*6/(3.1415*(Data!D85/1000000)^3)</f>
        <v>245178893843.61731</v>
      </c>
      <c r="D71" s="25"/>
      <c r="E71" s="25">
        <f>C71*(Data!D85/1000000)^2</f>
        <v>450.17848351137735</v>
      </c>
      <c r="F71" s="25"/>
      <c r="G71" s="25">
        <f>C71*(Data!D85/1000000)^3</f>
        <v>1.929014801846252E-2</v>
      </c>
      <c r="H71" s="25"/>
      <c r="I71" s="16"/>
      <c r="N71" s="17"/>
      <c r="O71" s="17"/>
      <c r="S71" s="17"/>
      <c r="U71" s="17"/>
      <c r="W71" s="17"/>
    </row>
    <row r="72" spans="2:23" ht="15" customHeight="1" x14ac:dyDescent="0.25">
      <c r="B72" s="11">
        <v>67</v>
      </c>
      <c r="C72" s="25">
        <f>(Data!F86/100)*6/(3.1415*(Data!D86/1000000)^3)</f>
        <v>105829629735.95976</v>
      </c>
      <c r="D72" s="25"/>
      <c r="E72" s="25">
        <f>C72*(Data!D86/1000000)^2</f>
        <v>250.99507454847847</v>
      </c>
      <c r="F72" s="25"/>
      <c r="G72" s="25">
        <f>C72*(Data!D86/1000000)^3</f>
        <v>1.2223460130510903E-2</v>
      </c>
      <c r="H72" s="25"/>
      <c r="I72" s="16"/>
      <c r="N72" s="17"/>
      <c r="O72" s="17"/>
      <c r="S72" s="17"/>
      <c r="U72" s="17"/>
      <c r="W72" s="17"/>
    </row>
    <row r="73" spans="2:23" ht="15" customHeight="1" x14ac:dyDescent="0.25">
      <c r="B73" s="11">
        <v>68</v>
      </c>
      <c r="C73" s="25">
        <f>(Data!F87/100)*6/(3.1415*(Data!D87/1000000)^3)</f>
        <v>43926430921.030457</v>
      </c>
      <c r="D73" s="25"/>
      <c r="E73" s="25">
        <f>C73*(Data!D87/1000000)^2</f>
        <v>134.57400211436462</v>
      </c>
      <c r="F73" s="25"/>
      <c r="G73" s="25">
        <f>C73*(Data!D87/1000000)^3</f>
        <v>7.4486710170300809E-3</v>
      </c>
      <c r="H73" s="25"/>
      <c r="I73" s="16"/>
      <c r="N73" s="17"/>
      <c r="O73" s="17"/>
      <c r="S73" s="17"/>
      <c r="U73" s="17"/>
      <c r="W73" s="17"/>
    </row>
    <row r="74" spans="2:23" ht="15" customHeight="1" x14ac:dyDescent="0.25">
      <c r="B74" s="11">
        <v>69</v>
      </c>
      <c r="C74" s="25">
        <f>(Data!F88/100)*6/(3.1415*(Data!D88/1000000)^3)</f>
        <v>19186787192.60799</v>
      </c>
      <c r="D74" s="25"/>
      <c r="E74" s="25">
        <f>C74*(Data!D88/1000000)^2</f>
        <v>75.910796716706216</v>
      </c>
      <c r="F74" s="25"/>
      <c r="G74" s="25">
        <f>C74*(Data!D88/1000000)^3</f>
        <v>4.7747891134808209E-3</v>
      </c>
      <c r="H74" s="25"/>
      <c r="I74" s="16"/>
      <c r="N74" s="17"/>
      <c r="O74" s="17"/>
      <c r="S74" s="17"/>
      <c r="U74" s="17"/>
      <c r="W74" s="17"/>
    </row>
    <row r="75" spans="2:23" ht="15" customHeight="1" x14ac:dyDescent="0.25">
      <c r="B75" s="11">
        <v>70</v>
      </c>
      <c r="C75" s="25">
        <f>(Data!F89/100)*6/(3.1415*(Data!D89/1000000)^3)</f>
        <v>9424970337.4216423</v>
      </c>
      <c r="D75" s="25"/>
      <c r="E75" s="25">
        <f>C75*(Data!D89/1000000)^2</f>
        <v>48.115439631997077</v>
      </c>
      <c r="F75" s="25"/>
      <c r="G75" s="25">
        <f>C75*(Data!D89/1000000)^3</f>
        <v>3.4378481617061913E-3</v>
      </c>
      <c r="H75" s="25"/>
      <c r="I75" s="16"/>
      <c r="N75" s="17"/>
      <c r="O75" s="17"/>
      <c r="S75" s="17"/>
      <c r="U75" s="17"/>
      <c r="W75" s="17"/>
    </row>
    <row r="76" spans="2:23" ht="15" customHeight="1" x14ac:dyDescent="0.25">
      <c r="B76" s="11">
        <v>71</v>
      </c>
      <c r="C76" s="25">
        <f>(Data!F90/100)*6/(3.1415*(Data!D90/1000000)^3)</f>
        <v>5707764963.439188</v>
      </c>
      <c r="D76" s="25"/>
      <c r="E76" s="25">
        <f>C76*(Data!D90/1000000)^2</f>
        <v>37.633805820538484</v>
      </c>
      <c r="F76" s="25"/>
      <c r="G76" s="25">
        <f>C76*(Data!D90/1000000)^3</f>
        <v>3.0558650326277257E-3</v>
      </c>
      <c r="H76" s="25"/>
      <c r="I76" s="16"/>
      <c r="N76" s="17"/>
      <c r="O76" s="17"/>
      <c r="S76" s="17"/>
      <c r="U76" s="17"/>
      <c r="W76" s="17"/>
    </row>
    <row r="77" spans="2:23" ht="15" customHeight="1" x14ac:dyDescent="0.25">
      <c r="B77" s="11">
        <v>72</v>
      </c>
      <c r="C77" s="25">
        <f>(Data!F91/100)*6/(3.1415*(Data!D91/1000000)^3)</f>
        <v>3405987874.4922066</v>
      </c>
      <c r="D77" s="25"/>
      <c r="E77" s="25">
        <f>C77*(Data!D91/1000000)^2</f>
        <v>28.985169686170838</v>
      </c>
      <c r="F77" s="25"/>
      <c r="G77" s="25">
        <f>C77*(Data!D91/1000000)^3</f>
        <v>2.6738819035492601E-3</v>
      </c>
      <c r="H77" s="25"/>
      <c r="I77" s="16"/>
      <c r="N77" s="17"/>
      <c r="O77" s="17"/>
      <c r="S77" s="17"/>
      <c r="U77" s="17"/>
      <c r="W77" s="17"/>
    </row>
    <row r="78" spans="2:23" ht="15" customHeight="1" x14ac:dyDescent="0.25">
      <c r="B78" s="11">
        <v>73</v>
      </c>
      <c r="C78" s="25">
        <f>(Data!F92/100)*6/(3.1415*(Data!D92/1000000)^3)</f>
        <v>2005503022.8393245</v>
      </c>
      <c r="D78" s="25"/>
      <c r="E78" s="25">
        <f>C78*(Data!D92/1000000)^2</f>
        <v>21.921556905507359</v>
      </c>
      <c r="F78" s="25"/>
      <c r="G78" s="25">
        <f>C78*(Data!D92/1000000)^3</f>
        <v>2.291898774470794E-3</v>
      </c>
      <c r="H78" s="25"/>
      <c r="I78" s="16"/>
      <c r="N78" s="17"/>
      <c r="O78" s="17"/>
      <c r="S78" s="17"/>
      <c r="U78" s="17"/>
      <c r="W78" s="17"/>
    </row>
    <row r="79" spans="2:23" ht="15" customHeight="1" x14ac:dyDescent="0.25">
      <c r="B79" s="11">
        <v>74</v>
      </c>
      <c r="C79" s="25">
        <f>(Data!F93/100)*6/(3.1415*(Data!D93/1000000)^3)</f>
        <v>1020036732.9451377</v>
      </c>
      <c r="D79" s="25"/>
      <c r="E79" s="25">
        <f>C79*(Data!D93/1000000)^2</f>
        <v>14.444740175236097</v>
      </c>
      <c r="F79" s="25"/>
      <c r="G79" s="25">
        <f>C79*(Data!D93/1000000)^3</f>
        <v>1.7189240808530956E-3</v>
      </c>
      <c r="H79" s="25"/>
      <c r="I79" s="16"/>
      <c r="N79" s="17"/>
      <c r="O79" s="17"/>
      <c r="S79" s="17"/>
      <c r="U79" s="17"/>
      <c r="W79" s="17"/>
    </row>
    <row r="80" spans="2:23" ht="15" customHeight="1" x14ac:dyDescent="0.25">
      <c r="B80" s="11">
        <v>75</v>
      </c>
      <c r="C80" s="25">
        <f>(Data!F94/100)*6/(3.1415*(Data!D94/1000000)^3)</f>
        <v>230312524.33130616</v>
      </c>
      <c r="D80" s="25"/>
      <c r="E80" s="25">
        <f>C80*(Data!D94/1000000)^2</f>
        <v>4.2285955248538629</v>
      </c>
      <c r="F80" s="25"/>
      <c r="G80" s="25">
        <f>C80*(Data!D94/1000000)^3</f>
        <v>5.729746936176984E-4</v>
      </c>
      <c r="H80" s="25"/>
      <c r="I80" s="16"/>
      <c r="N80" s="17"/>
      <c r="O80" s="17"/>
      <c r="S80" s="17"/>
      <c r="U80" s="17"/>
      <c r="W80" s="17"/>
    </row>
    <row r="81" spans="2:23" ht="15" customHeight="1" x14ac:dyDescent="0.25">
      <c r="B81" s="11">
        <v>76</v>
      </c>
      <c r="C81" s="25">
        <f>(Data!F95/100)*6/(3.1415*(Data!D95/1000000)^3)</f>
        <v>158420106.75448596</v>
      </c>
      <c r="D81" s="25"/>
      <c r="E81" s="25">
        <f>C81*(Data!D95/1000000)^2</f>
        <v>3.7327341603758866</v>
      </c>
      <c r="F81" s="25"/>
      <c r="G81" s="25">
        <f>C81*(Data!D95/1000000)^3</f>
        <v>5.7297469361769851E-4</v>
      </c>
      <c r="H81" s="25"/>
      <c r="I81" s="16"/>
      <c r="N81" s="17"/>
      <c r="O81" s="17"/>
      <c r="S81" s="17"/>
      <c r="U81" s="17"/>
      <c r="W81" s="17"/>
    </row>
    <row r="82" spans="2:23" ht="15" customHeight="1" x14ac:dyDescent="0.25">
      <c r="B82" s="11">
        <v>77</v>
      </c>
      <c r="C82" s="25">
        <f>(Data!F96/100)*6/(3.1415*(Data!D96/1000000)^3)</f>
        <v>0</v>
      </c>
      <c r="D82" s="25"/>
      <c r="E82" s="25">
        <f>C82*(Data!D96/1000000)^2</f>
        <v>0</v>
      </c>
      <c r="F82" s="25"/>
      <c r="G82" s="25">
        <f>C82*(Data!D96/1000000)^3</f>
        <v>0</v>
      </c>
      <c r="H82" s="25"/>
      <c r="I82" s="16"/>
      <c r="N82" s="17"/>
      <c r="O82" s="17"/>
      <c r="S82" s="17"/>
      <c r="U82" s="17"/>
      <c r="W82" s="17"/>
    </row>
    <row r="83" spans="2:23" ht="15" customHeight="1" x14ac:dyDescent="0.25">
      <c r="B83" s="11">
        <v>78</v>
      </c>
      <c r="C83" s="25">
        <f>(Data!F97/100)*6/(3.1415*(Data!D97/1000000)^3)</f>
        <v>0</v>
      </c>
      <c r="D83" s="25"/>
      <c r="E83" s="25">
        <f>C83*(Data!D97/1000000)^2</f>
        <v>0</v>
      </c>
      <c r="F83" s="25"/>
      <c r="G83" s="25">
        <f>C83*(Data!D97/1000000)^3</f>
        <v>0</v>
      </c>
      <c r="H83" s="25"/>
      <c r="I83" s="16"/>
      <c r="N83" s="17"/>
      <c r="O83" s="17"/>
      <c r="S83" s="17"/>
      <c r="U83" s="17"/>
      <c r="W83" s="17"/>
    </row>
    <row r="84" spans="2:23" ht="15" customHeight="1" x14ac:dyDescent="0.25">
      <c r="B84" s="11">
        <v>79</v>
      </c>
      <c r="C84" s="25">
        <f>(Data!F98/100)*6/(3.1415*(Data!D98/1000000)^3)</f>
        <v>0</v>
      </c>
      <c r="D84" s="25"/>
      <c r="E84" s="25">
        <f>C84*(Data!D98/1000000)^2</f>
        <v>0</v>
      </c>
      <c r="F84" s="25"/>
      <c r="G84" s="25">
        <f>C84*(Data!D98/1000000)^3</f>
        <v>0</v>
      </c>
      <c r="H84" s="25"/>
      <c r="I84" s="16"/>
      <c r="N84" s="17"/>
      <c r="O84" s="17"/>
      <c r="S84" s="17"/>
      <c r="U84" s="17"/>
      <c r="W84" s="17"/>
    </row>
    <row r="85" spans="2:23" ht="15" customHeight="1" x14ac:dyDescent="0.25">
      <c r="B85" s="11">
        <v>80</v>
      </c>
      <c r="C85" s="25">
        <f>(Data!F99/100)*6/(3.1415*(Data!D99/1000000)^3)</f>
        <v>0</v>
      </c>
      <c r="D85" s="25"/>
      <c r="E85" s="25">
        <f>C85*(Data!D99/1000000)^2</f>
        <v>0</v>
      </c>
      <c r="F85" s="25"/>
      <c r="G85" s="25">
        <f>C85*(Data!D99/1000000)^3</f>
        <v>0</v>
      </c>
      <c r="H85" s="25"/>
      <c r="I85" s="16"/>
      <c r="N85" s="17"/>
      <c r="O85" s="17"/>
      <c r="S85" s="17"/>
      <c r="U85" s="17"/>
      <c r="W85" s="17"/>
    </row>
    <row r="86" spans="2:23" ht="15" customHeight="1" x14ac:dyDescent="0.25">
      <c r="B86" s="11">
        <v>81</v>
      </c>
      <c r="C86" s="25">
        <f>(Data!F100/100)*6/(3.1415*(Data!D100/1000000)^3)</f>
        <v>0</v>
      </c>
      <c r="D86" s="25"/>
      <c r="E86" s="25">
        <f>C86*(Data!D100/1000000)^2</f>
        <v>0</v>
      </c>
      <c r="F86" s="25"/>
      <c r="G86" s="25">
        <f>C86*(Data!D100/1000000)^3</f>
        <v>0</v>
      </c>
      <c r="H86" s="25"/>
      <c r="I86" s="16"/>
      <c r="N86" s="17"/>
      <c r="O86" s="17"/>
      <c r="S86" s="17"/>
      <c r="U86" s="17"/>
      <c r="W86" s="17"/>
    </row>
    <row r="87" spans="2:23" ht="15" customHeight="1" x14ac:dyDescent="0.25">
      <c r="B87" s="11">
        <v>82</v>
      </c>
      <c r="C87" s="25">
        <f>(Data!F101/100)*6/(3.1415*(Data!D101/1000000)^3)</f>
        <v>0</v>
      </c>
      <c r="D87" s="25"/>
      <c r="E87" s="25">
        <f>C87*(Data!D101/1000000)^2</f>
        <v>0</v>
      </c>
      <c r="F87" s="25"/>
      <c r="G87" s="25">
        <f>C87*(Data!D101/1000000)^3</f>
        <v>0</v>
      </c>
      <c r="H87" s="25"/>
      <c r="I87" s="16"/>
      <c r="N87" s="17"/>
      <c r="O87" s="17"/>
      <c r="S87" s="17"/>
      <c r="U87" s="17"/>
      <c r="W87" s="17"/>
    </row>
    <row r="88" spans="2:23" ht="15" customHeight="1" x14ac:dyDescent="0.25">
      <c r="B88" s="11">
        <v>83</v>
      </c>
      <c r="C88" s="25">
        <f>(Data!F102/100)*6/(3.1415*(Data!D102/1000000)^3)</f>
        <v>0</v>
      </c>
      <c r="D88" s="25"/>
      <c r="E88" s="25">
        <f>C88*(Data!D102/1000000)^2</f>
        <v>0</v>
      </c>
      <c r="F88" s="25"/>
      <c r="G88" s="25">
        <f>C88*(Data!D102/1000000)^3</f>
        <v>0</v>
      </c>
      <c r="H88" s="25"/>
      <c r="I88" s="16"/>
      <c r="N88" s="17"/>
      <c r="O88" s="17"/>
      <c r="S88" s="17"/>
      <c r="U88" s="17"/>
      <c r="W88" s="17"/>
    </row>
    <row r="89" spans="2:23" ht="15" customHeight="1" x14ac:dyDescent="0.25">
      <c r="B89" s="11">
        <v>84</v>
      </c>
      <c r="C89" s="25">
        <f>(Data!F103/100)*6/(3.1415*(Data!D103/1000000)^3)</f>
        <v>0</v>
      </c>
      <c r="D89" s="25"/>
      <c r="E89" s="25">
        <f>C89*(Data!D103/1000000)^2</f>
        <v>0</v>
      </c>
      <c r="F89" s="25"/>
      <c r="G89" s="25">
        <f>C89*(Data!D103/1000000)^3</f>
        <v>0</v>
      </c>
      <c r="H89" s="25"/>
      <c r="I89" s="16"/>
      <c r="N89" s="17"/>
      <c r="O89" s="17"/>
      <c r="S89" s="17"/>
      <c r="U89" s="17"/>
      <c r="W89" s="17"/>
    </row>
    <row r="90" spans="2:23" ht="15" customHeight="1" x14ac:dyDescent="0.25">
      <c r="B90" s="11">
        <v>85</v>
      </c>
      <c r="C90" s="25">
        <f>(Data!F104/100)*6/(3.1415*(Data!D104/1000000)^3)</f>
        <v>0</v>
      </c>
      <c r="D90" s="25"/>
      <c r="E90" s="25">
        <f>C90*(Data!D104/1000000)^2</f>
        <v>0</v>
      </c>
      <c r="F90" s="25"/>
      <c r="G90" s="25">
        <f>C90*(Data!D104/1000000)^3</f>
        <v>0</v>
      </c>
      <c r="H90" s="25"/>
      <c r="I90" s="16"/>
      <c r="N90" s="17"/>
      <c r="O90" s="17"/>
      <c r="S90" s="17"/>
      <c r="U90" s="17"/>
      <c r="W90" s="17"/>
    </row>
    <row r="91" spans="2:23" ht="15" customHeight="1" x14ac:dyDescent="0.25">
      <c r="B91" s="11">
        <v>86</v>
      </c>
      <c r="C91" s="25">
        <f>(Data!F105/100)*6/(3.1415*(Data!D105/1000000)^3)</f>
        <v>0</v>
      </c>
      <c r="D91" s="25"/>
      <c r="E91" s="25">
        <f>C91*(Data!D105/1000000)^2</f>
        <v>0</v>
      </c>
      <c r="F91" s="25"/>
      <c r="G91" s="25">
        <f>C91*(Data!D105/1000000)^3</f>
        <v>0</v>
      </c>
      <c r="H91" s="25"/>
      <c r="I91" s="16"/>
      <c r="N91" s="17"/>
      <c r="O91" s="17"/>
      <c r="S91" s="17"/>
      <c r="U91" s="17"/>
      <c r="W91" s="17"/>
    </row>
    <row r="92" spans="2:23" ht="15" customHeight="1" x14ac:dyDescent="0.25">
      <c r="B92" s="11">
        <v>87</v>
      </c>
      <c r="C92" s="25">
        <f>(Data!F106/100)*6/(3.1415*(Data!D106/1000000)^3)</f>
        <v>0</v>
      </c>
      <c r="D92" s="25"/>
      <c r="E92" s="25">
        <f>C92*(Data!D106/1000000)^2</f>
        <v>0</v>
      </c>
      <c r="F92" s="25"/>
      <c r="G92" s="25">
        <f>C92*(Data!D106/1000000)^3</f>
        <v>0</v>
      </c>
      <c r="H92" s="25"/>
      <c r="I92" s="16"/>
      <c r="N92" s="17"/>
      <c r="O92" s="17"/>
      <c r="S92" s="17"/>
      <c r="U92" s="17"/>
      <c r="W92" s="17"/>
    </row>
    <row r="93" spans="2:23" ht="15" customHeight="1" x14ac:dyDescent="0.25">
      <c r="B93" s="11">
        <v>88</v>
      </c>
      <c r="C93" s="25">
        <f>(Data!F107/100)*6/(3.1415*(Data!D107/1000000)^3)</f>
        <v>0</v>
      </c>
      <c r="D93" s="25"/>
      <c r="E93" s="25">
        <f>C93*(Data!D107/1000000)^2</f>
        <v>0</v>
      </c>
      <c r="F93" s="25"/>
      <c r="G93" s="25">
        <f>C93*(Data!D107/1000000)^3</f>
        <v>0</v>
      </c>
      <c r="H93" s="25"/>
      <c r="I93" s="16"/>
      <c r="N93" s="17"/>
      <c r="O93" s="17"/>
      <c r="S93" s="17"/>
      <c r="U93" s="17"/>
      <c r="W93" s="17"/>
    </row>
    <row r="94" spans="2:23" ht="15" customHeight="1" x14ac:dyDescent="0.25">
      <c r="B94" s="11">
        <v>89</v>
      </c>
      <c r="C94" s="25">
        <f>(Data!F108/100)*6/(3.1415*(Data!D108/1000000)^3)</f>
        <v>0</v>
      </c>
      <c r="D94" s="25"/>
      <c r="E94" s="25">
        <f>C94*(Data!D108/1000000)^2</f>
        <v>0</v>
      </c>
      <c r="F94" s="25"/>
      <c r="G94" s="25">
        <f>C94*(Data!D108/1000000)^3</f>
        <v>0</v>
      </c>
      <c r="H94" s="25"/>
      <c r="I94" s="16"/>
      <c r="N94" s="17"/>
      <c r="O94" s="17"/>
      <c r="S94" s="17"/>
      <c r="U94" s="17"/>
      <c r="W94" s="17"/>
    </row>
    <row r="95" spans="2:23" ht="15" customHeight="1" x14ac:dyDescent="0.25">
      <c r="B95" s="11">
        <v>90</v>
      </c>
      <c r="C95" s="25">
        <f>(Data!F109/100)*6/(3.1415*(Data!D109/1000000)^3)</f>
        <v>0</v>
      </c>
      <c r="D95" s="25"/>
      <c r="E95" s="25">
        <f>C95*(Data!D109/1000000)^2</f>
        <v>0</v>
      </c>
      <c r="F95" s="25"/>
      <c r="G95" s="25">
        <f>C95*(Data!D109/1000000)^3</f>
        <v>0</v>
      </c>
      <c r="H95" s="25"/>
      <c r="I95" s="16"/>
      <c r="N95" s="17"/>
      <c r="O95" s="17"/>
      <c r="S95" s="17"/>
      <c r="U95" s="17"/>
      <c r="W95" s="17"/>
    </row>
    <row r="96" spans="2:23" ht="15" customHeight="1" x14ac:dyDescent="0.25">
      <c r="B96" s="11">
        <v>91</v>
      </c>
      <c r="C96" s="25">
        <f>(Data!F110/100)*6/(3.1415*(Data!D110/1000000)^3)</f>
        <v>0</v>
      </c>
      <c r="D96" s="25"/>
      <c r="E96" s="25">
        <f>C96*(Data!D110/1000000)^2</f>
        <v>0</v>
      </c>
      <c r="F96" s="25"/>
      <c r="G96" s="25">
        <f>C96*(Data!D110/1000000)^3</f>
        <v>0</v>
      </c>
      <c r="H96" s="25"/>
      <c r="I96" s="16"/>
      <c r="N96" s="17"/>
      <c r="O96" s="17"/>
      <c r="S96" s="17"/>
      <c r="U96" s="17"/>
      <c r="W96" s="17"/>
    </row>
    <row r="97" spans="2:23" ht="15" customHeight="1" x14ac:dyDescent="0.25">
      <c r="B97" s="11">
        <v>92</v>
      </c>
      <c r="C97" s="25">
        <f>(Data!F111/100)*6/(3.1415*(Data!D111/1000000)^3)</f>
        <v>0</v>
      </c>
      <c r="D97" s="25"/>
      <c r="E97" s="25">
        <f>C97*(Data!D111/1000000)^2</f>
        <v>0</v>
      </c>
      <c r="F97" s="25"/>
      <c r="G97" s="25">
        <f>C97*(Data!D111/1000000)^3</f>
        <v>0</v>
      </c>
      <c r="H97" s="25"/>
      <c r="I97" s="16"/>
      <c r="N97" s="17"/>
      <c r="O97" s="17"/>
      <c r="S97" s="17"/>
      <c r="U97" s="17"/>
      <c r="W97" s="17"/>
    </row>
    <row r="98" spans="2:23" ht="15" customHeight="1" x14ac:dyDescent="0.25">
      <c r="B98" s="11">
        <v>93</v>
      </c>
      <c r="C98" s="25">
        <f>(Data!F112/100)*6/(3.1415*(Data!D112/1000000)^3)</f>
        <v>0</v>
      </c>
      <c r="D98" s="25"/>
      <c r="E98" s="25">
        <f>C98*(Data!D112/1000000)^2</f>
        <v>0</v>
      </c>
      <c r="F98" s="25"/>
      <c r="G98" s="25">
        <f>C98*(Data!D112/1000000)^3</f>
        <v>0</v>
      </c>
      <c r="H98" s="25"/>
      <c r="I98" s="16"/>
      <c r="N98" s="17"/>
      <c r="O98" s="17"/>
      <c r="S98" s="17"/>
      <c r="U98" s="17"/>
      <c r="W98" s="17"/>
    </row>
    <row r="99" spans="2:23" ht="15" customHeight="1" x14ac:dyDescent="0.25">
      <c r="B99" s="11">
        <v>94</v>
      </c>
      <c r="C99" s="25">
        <f>(Data!F113/100)*6/(3.1415*(Data!D113/1000000)^3)</f>
        <v>0</v>
      </c>
      <c r="D99" s="25"/>
      <c r="E99" s="25">
        <f>C99*(Data!D113/1000000)^2</f>
        <v>0</v>
      </c>
      <c r="F99" s="25"/>
      <c r="G99" s="25">
        <f>C99*(Data!D113/1000000)^3</f>
        <v>0</v>
      </c>
      <c r="H99" s="25"/>
      <c r="I99" s="16"/>
      <c r="N99" s="17"/>
      <c r="O99" s="17"/>
      <c r="S99" s="17"/>
      <c r="U99" s="17"/>
      <c r="W99" s="17"/>
    </row>
    <row r="100" spans="2:23" ht="15" customHeight="1" x14ac:dyDescent="0.25">
      <c r="B100" s="11">
        <v>95</v>
      </c>
      <c r="C100" s="25">
        <f>(Data!F114/100)*6/(3.1415*(Data!D114/1000000)^3)</f>
        <v>0</v>
      </c>
      <c r="D100" s="25"/>
      <c r="E100" s="25">
        <f>C100*(Data!D114/1000000)^2</f>
        <v>0</v>
      </c>
      <c r="F100" s="25"/>
      <c r="G100" s="25">
        <f>C100*(Data!D114/1000000)^3</f>
        <v>0</v>
      </c>
      <c r="H100" s="25"/>
      <c r="I100" s="16"/>
      <c r="N100" s="17"/>
      <c r="O100" s="17"/>
      <c r="S100" s="17"/>
      <c r="U100" s="17"/>
      <c r="W100" s="17"/>
    </row>
    <row r="101" spans="2:23" ht="15" customHeight="1" x14ac:dyDescent="0.25">
      <c r="B101" s="11">
        <v>96</v>
      </c>
      <c r="C101" s="25">
        <f>(Data!F115/100)*6/(3.1415*(Data!D115/1000000)^3)</f>
        <v>0</v>
      </c>
      <c r="D101" s="25"/>
      <c r="E101" s="25">
        <f>C101*(Data!D115/1000000)^2</f>
        <v>0</v>
      </c>
      <c r="F101" s="25"/>
      <c r="G101" s="25">
        <f>C101*(Data!D115/1000000)^3</f>
        <v>0</v>
      </c>
      <c r="H101" s="25"/>
      <c r="I101" s="16"/>
      <c r="N101" s="17"/>
      <c r="O101" s="17"/>
      <c r="S101" s="17"/>
      <c r="U101" s="17"/>
      <c r="W101" s="17"/>
    </row>
    <row r="102" spans="2:23" ht="15" customHeight="1" x14ac:dyDescent="0.25">
      <c r="B102" s="11">
        <v>97</v>
      </c>
      <c r="C102" s="25">
        <f>(Data!F116/100)*6/(3.1415*(Data!D116/1000000)^3)</f>
        <v>0</v>
      </c>
      <c r="D102" s="25"/>
      <c r="E102" s="25">
        <f>C102*(Data!D116/1000000)^2</f>
        <v>0</v>
      </c>
      <c r="F102" s="25"/>
      <c r="G102" s="25">
        <f>C102*(Data!D116/1000000)^3</f>
        <v>0</v>
      </c>
      <c r="H102" s="25"/>
      <c r="I102" s="16"/>
      <c r="N102" s="17"/>
      <c r="O102" s="17"/>
      <c r="S102" s="17"/>
      <c r="U102" s="17"/>
      <c r="W102" s="17"/>
    </row>
    <row r="103" spans="2:23" ht="15" customHeight="1" x14ac:dyDescent="0.25">
      <c r="B103" s="11">
        <v>98</v>
      </c>
      <c r="C103" s="25">
        <f>(Data!F117/100)*6/(3.1415*(Data!D117/1000000)^3)</f>
        <v>0</v>
      </c>
      <c r="D103" s="25"/>
      <c r="E103" s="25">
        <f>C103*(Data!D117/1000000)^2</f>
        <v>0</v>
      </c>
      <c r="F103" s="25"/>
      <c r="G103" s="25">
        <f>C103*(Data!D117/1000000)^3</f>
        <v>0</v>
      </c>
      <c r="H103" s="25"/>
      <c r="I103" s="16"/>
      <c r="N103" s="17"/>
      <c r="O103" s="17"/>
      <c r="S103" s="17"/>
      <c r="U103" s="17"/>
      <c r="W103" s="17"/>
    </row>
    <row r="104" spans="2:23" ht="15" customHeight="1" x14ac:dyDescent="0.25">
      <c r="B104" s="11">
        <v>99</v>
      </c>
      <c r="C104" s="25">
        <f>(Data!F118/100)*6/(3.1415*(Data!D118/1000000)^3)</f>
        <v>0</v>
      </c>
      <c r="D104" s="25"/>
      <c r="E104" s="25">
        <f>C104*(Data!D118/1000000)^2</f>
        <v>0</v>
      </c>
      <c r="F104" s="25"/>
      <c r="G104" s="25">
        <f>C104*(Data!D118/1000000)^3</f>
        <v>0</v>
      </c>
      <c r="H104" s="25"/>
      <c r="I104" s="16"/>
      <c r="N104" s="17"/>
      <c r="O104" s="17"/>
      <c r="S104" s="17"/>
      <c r="U104" s="17"/>
      <c r="W104" s="17"/>
    </row>
    <row r="105" spans="2:23" ht="15" customHeight="1" x14ac:dyDescent="0.25">
      <c r="B105" s="11">
        <v>100</v>
      </c>
      <c r="C105" s="25">
        <f>(Data!F119/100)*6/(3.1415*(Data!D119/1000000)^3)</f>
        <v>0</v>
      </c>
      <c r="D105" s="25"/>
      <c r="E105" s="25">
        <f>C105*(Data!D119/1000000)^2</f>
        <v>0</v>
      </c>
      <c r="F105" s="25"/>
      <c r="G105" s="25">
        <f>C105*(Data!D119/1000000)^3</f>
        <v>0</v>
      </c>
      <c r="H105" s="25"/>
      <c r="I105" s="16"/>
      <c r="N105" s="17"/>
      <c r="O105" s="17"/>
      <c r="S105" s="17"/>
      <c r="U105" s="17"/>
      <c r="W105" s="17"/>
    </row>
    <row r="106" spans="2:23" ht="15" customHeight="1" x14ac:dyDescent="0.25">
      <c r="B106" s="5"/>
      <c r="C106" s="2"/>
      <c r="D106" s="2"/>
      <c r="E106" s="5"/>
      <c r="N106" s="17"/>
      <c r="U106" s="17"/>
      <c r="W106" s="17"/>
    </row>
    <row r="107" spans="2:23" ht="15" customHeight="1" x14ac:dyDescent="0.25">
      <c r="B107" s="5"/>
      <c r="C107" s="2"/>
      <c r="D107" s="2"/>
      <c r="E107" s="5"/>
    </row>
    <row r="108" spans="2:23" ht="15" customHeight="1" x14ac:dyDescent="0.25">
      <c r="B108" s="5"/>
      <c r="C108" s="2"/>
      <c r="D108" s="2"/>
      <c r="E108" s="5"/>
    </row>
    <row r="109" spans="2:23" ht="15" customHeight="1" x14ac:dyDescent="0.25">
      <c r="B109" s="5"/>
      <c r="C109" s="2"/>
      <c r="D109" s="2"/>
      <c r="E109" s="5"/>
    </row>
    <row r="110" spans="2:23" ht="15" customHeight="1" x14ac:dyDescent="0.25">
      <c r="B110" s="5"/>
      <c r="C110" s="2"/>
      <c r="D110" s="2"/>
      <c r="E110" s="5"/>
    </row>
    <row r="111" spans="2:23" ht="15" customHeight="1" x14ac:dyDescent="0.25">
      <c r="B111" s="5"/>
      <c r="C111" s="2"/>
      <c r="D111" s="2"/>
      <c r="E111" s="5"/>
    </row>
    <row r="112" spans="2:23" ht="15" customHeight="1" x14ac:dyDescent="0.25">
      <c r="B112" s="5"/>
      <c r="C112" s="2"/>
      <c r="D112" s="2"/>
      <c r="E112" s="5"/>
    </row>
    <row r="113" spans="2:5" ht="15" customHeight="1" x14ac:dyDescent="0.25">
      <c r="B113" s="5"/>
      <c r="C113" s="2"/>
      <c r="D113" s="2"/>
      <c r="E113" s="5"/>
    </row>
    <row r="114" spans="2:5" ht="15" customHeight="1" x14ac:dyDescent="0.25">
      <c r="B114" s="5"/>
      <c r="C114" s="5"/>
      <c r="D114" s="5"/>
      <c r="E114" s="5"/>
    </row>
  </sheetData>
  <mergeCells count="314">
    <mergeCell ref="B2:B5"/>
    <mergeCell ref="C2:D4"/>
    <mergeCell ref="C5:D5"/>
    <mergeCell ref="E22:F22"/>
    <mergeCell ref="C6:D6"/>
    <mergeCell ref="C7:D7"/>
    <mergeCell ref="C8:D8"/>
    <mergeCell ref="C9:D9"/>
    <mergeCell ref="C10:D10"/>
    <mergeCell ref="C11:D11"/>
    <mergeCell ref="C18:D18"/>
    <mergeCell ref="C19:D19"/>
    <mergeCell ref="C20:D20"/>
    <mergeCell ref="C21:D21"/>
    <mergeCell ref="C22:D22"/>
    <mergeCell ref="E17:F17"/>
    <mergeCell ref="E18:F18"/>
    <mergeCell ref="E19:F19"/>
    <mergeCell ref="E12:F12"/>
    <mergeCell ref="E13:F13"/>
    <mergeCell ref="E14:F14"/>
    <mergeCell ref="E15:F15"/>
    <mergeCell ref="E2:F4"/>
    <mergeCell ref="E5:F5"/>
    <mergeCell ref="C23:D23"/>
    <mergeCell ref="C12:D12"/>
    <mergeCell ref="C13:D13"/>
    <mergeCell ref="C14:D14"/>
    <mergeCell ref="C15:D15"/>
    <mergeCell ref="C16:D16"/>
    <mergeCell ref="C17:D17"/>
    <mergeCell ref="C30:D30"/>
    <mergeCell ref="C31:D31"/>
    <mergeCell ref="C32:D32"/>
    <mergeCell ref="C33:D33"/>
    <mergeCell ref="C34:D34"/>
    <mergeCell ref="C35:D35"/>
    <mergeCell ref="C24:D24"/>
    <mergeCell ref="C25:D25"/>
    <mergeCell ref="C26:D26"/>
    <mergeCell ref="C27:D27"/>
    <mergeCell ref="C28:D28"/>
    <mergeCell ref="C29:D29"/>
    <mergeCell ref="C42:D42"/>
    <mergeCell ref="C43:D43"/>
    <mergeCell ref="C44:D44"/>
    <mergeCell ref="C45:D45"/>
    <mergeCell ref="C46:D46"/>
    <mergeCell ref="C47:D47"/>
    <mergeCell ref="C36:D36"/>
    <mergeCell ref="C37:D37"/>
    <mergeCell ref="C38:D38"/>
    <mergeCell ref="C39:D39"/>
    <mergeCell ref="C40:D40"/>
    <mergeCell ref="C41:D41"/>
    <mergeCell ref="C54:D54"/>
    <mergeCell ref="C55:D55"/>
    <mergeCell ref="C56:D56"/>
    <mergeCell ref="C57:D57"/>
    <mergeCell ref="C58:D58"/>
    <mergeCell ref="C59:D59"/>
    <mergeCell ref="C48:D48"/>
    <mergeCell ref="C49:D49"/>
    <mergeCell ref="C50:D50"/>
    <mergeCell ref="C51:D51"/>
    <mergeCell ref="C52:D52"/>
    <mergeCell ref="C53:D53"/>
    <mergeCell ref="C67:D67"/>
    <mergeCell ref="C68:D68"/>
    <mergeCell ref="C69:D69"/>
    <mergeCell ref="C70:D70"/>
    <mergeCell ref="C71:D71"/>
    <mergeCell ref="C60:D60"/>
    <mergeCell ref="C61:D61"/>
    <mergeCell ref="C62:D62"/>
    <mergeCell ref="C63:D63"/>
    <mergeCell ref="C64:D64"/>
    <mergeCell ref="C65:D65"/>
    <mergeCell ref="C104:D104"/>
    <mergeCell ref="C105:D105"/>
    <mergeCell ref="E20:F20"/>
    <mergeCell ref="E21:F21"/>
    <mergeCell ref="E23:F23"/>
    <mergeCell ref="E24:F24"/>
    <mergeCell ref="E25:F25"/>
    <mergeCell ref="E26:F26"/>
    <mergeCell ref="C96:D96"/>
    <mergeCell ref="C97:D97"/>
    <mergeCell ref="C98:D98"/>
    <mergeCell ref="C99:D99"/>
    <mergeCell ref="C100:D100"/>
    <mergeCell ref="C101:D101"/>
    <mergeCell ref="C90:D90"/>
    <mergeCell ref="C91:D91"/>
    <mergeCell ref="C92:D92"/>
    <mergeCell ref="C93:D93"/>
    <mergeCell ref="C94:D94"/>
    <mergeCell ref="C95:D95"/>
    <mergeCell ref="C84:D84"/>
    <mergeCell ref="C85:D85"/>
    <mergeCell ref="C86:D86"/>
    <mergeCell ref="C87:D87"/>
    <mergeCell ref="C102:D102"/>
    <mergeCell ref="C103:D103"/>
    <mergeCell ref="C88:D88"/>
    <mergeCell ref="C89:D89"/>
    <mergeCell ref="C78:D78"/>
    <mergeCell ref="C79:D79"/>
    <mergeCell ref="C80:D80"/>
    <mergeCell ref="C81:D81"/>
    <mergeCell ref="C82:D82"/>
    <mergeCell ref="C83:D83"/>
    <mergeCell ref="C72:D72"/>
    <mergeCell ref="C73:D73"/>
    <mergeCell ref="C74:D74"/>
    <mergeCell ref="C75:D75"/>
    <mergeCell ref="C76:D76"/>
    <mergeCell ref="C77:D77"/>
    <mergeCell ref="C66:D66"/>
    <mergeCell ref="E8:F8"/>
    <mergeCell ref="E9:F9"/>
    <mergeCell ref="E10:F10"/>
    <mergeCell ref="E11:F11"/>
    <mergeCell ref="E45:F45"/>
    <mergeCell ref="E46:F46"/>
    <mergeCell ref="E47:F47"/>
    <mergeCell ref="E48:F48"/>
    <mergeCell ref="E49:F49"/>
    <mergeCell ref="E50:F50"/>
    <mergeCell ref="E39:F39"/>
    <mergeCell ref="E40:F40"/>
    <mergeCell ref="E41:F41"/>
    <mergeCell ref="E42:F42"/>
    <mergeCell ref="E43:F43"/>
    <mergeCell ref="E44:F44"/>
    <mergeCell ref="E57:F57"/>
    <mergeCell ref="E6:F6"/>
    <mergeCell ref="E7:F7"/>
    <mergeCell ref="E16:F16"/>
    <mergeCell ref="E33:F33"/>
    <mergeCell ref="E34:F34"/>
    <mergeCell ref="E35:F35"/>
    <mergeCell ref="E36:F36"/>
    <mergeCell ref="E37:F37"/>
    <mergeCell ref="E38:F38"/>
    <mergeCell ref="E27:F27"/>
    <mergeCell ref="E28:F28"/>
    <mergeCell ref="E29:F29"/>
    <mergeCell ref="E30:F30"/>
    <mergeCell ref="E31:F31"/>
    <mergeCell ref="E32:F32"/>
    <mergeCell ref="E58:F58"/>
    <mergeCell ref="E59:F59"/>
    <mergeCell ref="E60:F60"/>
    <mergeCell ref="E61:F61"/>
    <mergeCell ref="E62:F62"/>
    <mergeCell ref="E51:F51"/>
    <mergeCell ref="E52:F52"/>
    <mergeCell ref="E53:F53"/>
    <mergeCell ref="E54:F54"/>
    <mergeCell ref="E55:F55"/>
    <mergeCell ref="E56:F56"/>
    <mergeCell ref="E69:F69"/>
    <mergeCell ref="E70:F70"/>
    <mergeCell ref="E71:F71"/>
    <mergeCell ref="E72:F72"/>
    <mergeCell ref="E73:F73"/>
    <mergeCell ref="E74:F74"/>
    <mergeCell ref="E63:F63"/>
    <mergeCell ref="E64:F64"/>
    <mergeCell ref="E65:F65"/>
    <mergeCell ref="E66:F66"/>
    <mergeCell ref="E67:F67"/>
    <mergeCell ref="E68:F68"/>
    <mergeCell ref="E81:F81"/>
    <mergeCell ref="E82:F82"/>
    <mergeCell ref="E83:F83"/>
    <mergeCell ref="E84:F84"/>
    <mergeCell ref="E85:F85"/>
    <mergeCell ref="E86:F86"/>
    <mergeCell ref="E75:F75"/>
    <mergeCell ref="E76:F76"/>
    <mergeCell ref="E77:F77"/>
    <mergeCell ref="E78:F78"/>
    <mergeCell ref="E79:F79"/>
    <mergeCell ref="E80:F80"/>
    <mergeCell ref="E93:F93"/>
    <mergeCell ref="E94:F94"/>
    <mergeCell ref="E95:F95"/>
    <mergeCell ref="E96:F96"/>
    <mergeCell ref="E97:F97"/>
    <mergeCell ref="E98:F98"/>
    <mergeCell ref="E87:F87"/>
    <mergeCell ref="E88:F88"/>
    <mergeCell ref="E89:F89"/>
    <mergeCell ref="E90:F90"/>
    <mergeCell ref="E91:F91"/>
    <mergeCell ref="E92:F92"/>
    <mergeCell ref="J2:K4"/>
    <mergeCell ref="J5:K5"/>
    <mergeCell ref="G7:H7"/>
    <mergeCell ref="G13:H13"/>
    <mergeCell ref="G14:H14"/>
    <mergeCell ref="G15:H15"/>
    <mergeCell ref="J13:K14"/>
    <mergeCell ref="J6:K7"/>
    <mergeCell ref="E105:F105"/>
    <mergeCell ref="G2:H4"/>
    <mergeCell ref="G5:H5"/>
    <mergeCell ref="G6:H6"/>
    <mergeCell ref="G8:H8"/>
    <mergeCell ref="G9:H9"/>
    <mergeCell ref="G10:H10"/>
    <mergeCell ref="G11:H11"/>
    <mergeCell ref="G12:H12"/>
    <mergeCell ref="G16:H16"/>
    <mergeCell ref="E99:F99"/>
    <mergeCell ref="E100:F100"/>
    <mergeCell ref="E101:F101"/>
    <mergeCell ref="E102:F102"/>
    <mergeCell ref="E103:F103"/>
    <mergeCell ref="E104:F104"/>
    <mergeCell ref="G23:H23"/>
    <mergeCell ref="G24:H24"/>
    <mergeCell ref="G25:H25"/>
    <mergeCell ref="G26:H26"/>
    <mergeCell ref="G27:H27"/>
    <mergeCell ref="G28:H28"/>
    <mergeCell ref="G17:H17"/>
    <mergeCell ref="G18:H18"/>
    <mergeCell ref="G19:H19"/>
    <mergeCell ref="G20:H20"/>
    <mergeCell ref="G21:H21"/>
    <mergeCell ref="G22:H22"/>
    <mergeCell ref="G35:H35"/>
    <mergeCell ref="G36:H36"/>
    <mergeCell ref="G37:H37"/>
    <mergeCell ref="G38:H38"/>
    <mergeCell ref="G39:H39"/>
    <mergeCell ref="G40:H40"/>
    <mergeCell ref="G29:H29"/>
    <mergeCell ref="G30:H30"/>
    <mergeCell ref="G31:H31"/>
    <mergeCell ref="G32:H32"/>
    <mergeCell ref="G33:H33"/>
    <mergeCell ref="G34:H34"/>
    <mergeCell ref="G47:H47"/>
    <mergeCell ref="G48:H48"/>
    <mergeCell ref="G49:H49"/>
    <mergeCell ref="G50:H50"/>
    <mergeCell ref="G51:H51"/>
    <mergeCell ref="G52:H52"/>
    <mergeCell ref="G41:H41"/>
    <mergeCell ref="G42:H42"/>
    <mergeCell ref="G43:H43"/>
    <mergeCell ref="G44:H44"/>
    <mergeCell ref="G45:H45"/>
    <mergeCell ref="G46:H46"/>
    <mergeCell ref="G59:H59"/>
    <mergeCell ref="G60:H60"/>
    <mergeCell ref="G61:H61"/>
    <mergeCell ref="G62:H62"/>
    <mergeCell ref="G63:H63"/>
    <mergeCell ref="G64:H64"/>
    <mergeCell ref="G53:H53"/>
    <mergeCell ref="G54:H54"/>
    <mergeCell ref="G55:H55"/>
    <mergeCell ref="G56:H56"/>
    <mergeCell ref="G57:H57"/>
    <mergeCell ref="G58:H58"/>
    <mergeCell ref="G72:H72"/>
    <mergeCell ref="G73:H73"/>
    <mergeCell ref="G74:H74"/>
    <mergeCell ref="G75:H75"/>
    <mergeCell ref="G76:H76"/>
    <mergeCell ref="G65:H65"/>
    <mergeCell ref="G66:H66"/>
    <mergeCell ref="G67:H67"/>
    <mergeCell ref="G68:H68"/>
    <mergeCell ref="G69:H69"/>
    <mergeCell ref="G70:H70"/>
    <mergeCell ref="G103:H103"/>
    <mergeCell ref="G104:H104"/>
    <mergeCell ref="G105:H105"/>
    <mergeCell ref="G100:H100"/>
    <mergeCell ref="G97:H97"/>
    <mergeCell ref="G98:H98"/>
    <mergeCell ref="G99:H99"/>
    <mergeCell ref="G101:H101"/>
    <mergeCell ref="G102:H102"/>
    <mergeCell ref="N4:T4"/>
    <mergeCell ref="J9:K11"/>
    <mergeCell ref="G95:H95"/>
    <mergeCell ref="G96:H96"/>
    <mergeCell ref="J12:K12"/>
    <mergeCell ref="G89:H89"/>
    <mergeCell ref="G90:H90"/>
    <mergeCell ref="G91:H91"/>
    <mergeCell ref="G92:H92"/>
    <mergeCell ref="G93:H93"/>
    <mergeCell ref="G94:H94"/>
    <mergeCell ref="G83:H83"/>
    <mergeCell ref="G84:H84"/>
    <mergeCell ref="G85:H85"/>
    <mergeCell ref="G86:H86"/>
    <mergeCell ref="G87:H87"/>
    <mergeCell ref="G88:H88"/>
    <mergeCell ref="G77:H77"/>
    <mergeCell ref="G78:H78"/>
    <mergeCell ref="G79:H79"/>
    <mergeCell ref="G80:H80"/>
    <mergeCell ref="G81:H81"/>
    <mergeCell ref="G82:H82"/>
    <mergeCell ref="G71:H7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23"/>
  <sheetViews>
    <sheetView workbookViewId="0">
      <selection activeCell="E9" sqref="E9:F9"/>
    </sheetView>
  </sheetViews>
  <sheetFormatPr defaultRowHeight="15" customHeight="1" x14ac:dyDescent="0.25"/>
  <cols>
    <col min="1" max="1" width="3.42578125" style="1" customWidth="1"/>
    <col min="2" max="10" width="9.140625" style="1"/>
    <col min="11" max="11" width="9.140625" style="1" customWidth="1"/>
    <col min="12" max="16384" width="9.140625" style="1"/>
  </cols>
  <sheetData>
    <row r="2" spans="2:17" ht="15" customHeight="1" x14ac:dyDescent="0.25">
      <c r="B2" s="20" t="s">
        <v>2</v>
      </c>
      <c r="C2" s="21" t="s">
        <v>35</v>
      </c>
      <c r="D2" s="29"/>
      <c r="E2" s="20" t="s">
        <v>36</v>
      </c>
      <c r="F2" s="20"/>
      <c r="G2" s="29" t="s">
        <v>37</v>
      </c>
      <c r="H2" s="21"/>
      <c r="I2" s="29" t="s">
        <v>38</v>
      </c>
      <c r="J2" s="21"/>
      <c r="K2" s="29" t="s">
        <v>39</v>
      </c>
      <c r="L2" s="21"/>
      <c r="N2" s="21" t="s">
        <v>9</v>
      </c>
      <c r="O2" s="21"/>
      <c r="P2" s="21" t="s">
        <v>12</v>
      </c>
      <c r="Q2" s="21"/>
    </row>
    <row r="3" spans="2:17" ht="15" customHeight="1" x14ac:dyDescent="0.25">
      <c r="B3" s="20"/>
      <c r="C3" s="29"/>
      <c r="D3" s="29"/>
      <c r="E3" s="20"/>
      <c r="F3" s="20"/>
      <c r="G3" s="21"/>
      <c r="H3" s="21"/>
      <c r="I3" s="21"/>
      <c r="J3" s="21"/>
      <c r="K3" s="21"/>
      <c r="L3" s="21"/>
      <c r="N3" s="21"/>
      <c r="O3" s="21"/>
      <c r="P3" s="21"/>
      <c r="Q3" s="21"/>
    </row>
    <row r="4" spans="2:17" ht="15" customHeight="1" x14ac:dyDescent="0.25">
      <c r="B4" s="20"/>
      <c r="C4" s="29"/>
      <c r="D4" s="29"/>
      <c r="E4" s="20"/>
      <c r="F4" s="20"/>
      <c r="G4" s="21"/>
      <c r="H4" s="21"/>
      <c r="I4" s="21"/>
      <c r="J4" s="21"/>
      <c r="K4" s="21"/>
      <c r="L4" s="21"/>
      <c r="N4" s="21"/>
      <c r="O4" s="21"/>
      <c r="P4" s="21"/>
      <c r="Q4" s="21"/>
    </row>
    <row r="5" spans="2:17" ht="15" customHeight="1" x14ac:dyDescent="0.25">
      <c r="B5" s="20"/>
      <c r="C5" s="27" t="s">
        <v>28</v>
      </c>
      <c r="D5" s="27"/>
      <c r="E5" s="27" t="s">
        <v>10</v>
      </c>
      <c r="F5" s="27"/>
      <c r="G5" s="27" t="s">
        <v>30</v>
      </c>
      <c r="H5" s="27"/>
      <c r="I5" s="27" t="s">
        <v>29</v>
      </c>
      <c r="J5" s="27"/>
      <c r="K5" s="27" t="s">
        <v>29</v>
      </c>
      <c r="L5" s="27"/>
      <c r="N5" s="27" t="s">
        <v>34</v>
      </c>
      <c r="O5" s="27"/>
      <c r="P5" s="27" t="s">
        <v>34</v>
      </c>
      <c r="Q5" s="27"/>
    </row>
    <row r="6" spans="2:17" ht="15" customHeight="1" x14ac:dyDescent="0.25">
      <c r="B6" s="11">
        <v>1</v>
      </c>
      <c r="C6" s="25">
        <f>(Data!F20/100)*6/(3.1415*(Data!D20/1000000)^3)</f>
        <v>0</v>
      </c>
      <c r="D6" s="25"/>
      <c r="E6" s="32">
        <f>C6*100/SUM($C$6:$D$121)</f>
        <v>0</v>
      </c>
      <c r="F6" s="32"/>
      <c r="G6" s="32">
        <f>E6*(Data!D20)^3</f>
        <v>0</v>
      </c>
      <c r="H6" s="32"/>
      <c r="I6" s="32">
        <f>E6*(Data!D20)^2</f>
        <v>0</v>
      </c>
      <c r="J6" s="32"/>
      <c r="K6" s="32">
        <f>E6*(Data!D20)^4</f>
        <v>0</v>
      </c>
      <c r="L6" s="32"/>
      <c r="N6" s="28">
        <f>SUM(G6:H121)/SUM(I6:J121)</f>
        <v>3.2029383531084772</v>
      </c>
      <c r="O6" s="28"/>
      <c r="P6" s="28">
        <f>SUM(K6:L105)/SUM(G6:H105)</f>
        <v>11.656041749999996</v>
      </c>
      <c r="Q6" s="28"/>
    </row>
    <row r="7" spans="2:17" ht="15" customHeight="1" x14ac:dyDescent="0.25">
      <c r="B7" s="11">
        <v>2</v>
      </c>
      <c r="C7" s="25">
        <f>(Data!F21/100)*6/(3.1415*(Data!D21/1000000)^3)</f>
        <v>0</v>
      </c>
      <c r="D7" s="25"/>
      <c r="E7" s="32">
        <f t="shared" ref="E7:E70" si="0">C7*100/SUM($C$6:$D$121)</f>
        <v>0</v>
      </c>
      <c r="F7" s="32"/>
      <c r="G7" s="32">
        <f>E7*(Data!D21)^3</f>
        <v>0</v>
      </c>
      <c r="H7" s="32"/>
      <c r="I7" s="32">
        <f>E7*(Data!D21)^2</f>
        <v>0</v>
      </c>
      <c r="J7" s="32"/>
      <c r="K7" s="32">
        <f>E7*(Data!D21)^4</f>
        <v>0</v>
      </c>
      <c r="L7" s="32"/>
      <c r="N7" s="28"/>
      <c r="O7" s="28"/>
      <c r="P7" s="28"/>
      <c r="Q7" s="28"/>
    </row>
    <row r="8" spans="2:17" ht="15" customHeight="1" x14ac:dyDescent="0.25">
      <c r="B8" s="11">
        <v>3</v>
      </c>
      <c r="C8" s="25">
        <f>(Data!F22/100)*6/(3.1415*(Data!D22/1000000)^3)</f>
        <v>0</v>
      </c>
      <c r="D8" s="25"/>
      <c r="E8" s="32">
        <f t="shared" si="0"/>
        <v>0</v>
      </c>
      <c r="F8" s="32"/>
      <c r="G8" s="32">
        <f>E8*(Data!D22)^3</f>
        <v>0</v>
      </c>
      <c r="H8" s="32"/>
      <c r="I8" s="32">
        <f>E8*(Data!D22)^2</f>
        <v>0</v>
      </c>
      <c r="J8" s="32"/>
      <c r="K8" s="32">
        <f>E8*(Data!D22)^4</f>
        <v>0</v>
      </c>
      <c r="L8" s="32"/>
    </row>
    <row r="9" spans="2:17" ht="15" customHeight="1" x14ac:dyDescent="0.25">
      <c r="B9" s="11">
        <v>4</v>
      </c>
      <c r="C9" s="25">
        <f>(Data!F23/100)*6/(3.1415*(Data!D23/1000000)^3)</f>
        <v>0</v>
      </c>
      <c r="D9" s="25"/>
      <c r="E9" s="32">
        <f t="shared" si="0"/>
        <v>0</v>
      </c>
      <c r="F9" s="32"/>
      <c r="G9" s="32">
        <f>E9*(Data!D23)^3</f>
        <v>0</v>
      </c>
      <c r="H9" s="32"/>
      <c r="I9" s="32">
        <f>E9*(Data!D23)^2</f>
        <v>0</v>
      </c>
      <c r="J9" s="32"/>
      <c r="K9" s="32">
        <f>E9*(Data!D23)^4</f>
        <v>0</v>
      </c>
      <c r="L9" s="32"/>
    </row>
    <row r="10" spans="2:17" ht="15" customHeight="1" x14ac:dyDescent="0.25">
      <c r="B10" s="11">
        <v>5</v>
      </c>
      <c r="C10" s="25">
        <f>(Data!F24/100)*6/(3.1415*(Data!D24/1000000)^3)</f>
        <v>0</v>
      </c>
      <c r="D10" s="25"/>
      <c r="E10" s="32">
        <f t="shared" si="0"/>
        <v>0</v>
      </c>
      <c r="F10" s="32"/>
      <c r="G10" s="32">
        <f>E10*(Data!D24)^3</f>
        <v>0</v>
      </c>
      <c r="H10" s="32"/>
      <c r="I10" s="32">
        <f>E10*(Data!D24)^2</f>
        <v>0</v>
      </c>
      <c r="J10" s="32"/>
      <c r="K10" s="32">
        <f>E10*(Data!D24)^4</f>
        <v>0</v>
      </c>
      <c r="L10" s="32"/>
    </row>
    <row r="11" spans="2:17" ht="15" customHeight="1" x14ac:dyDescent="0.25">
      <c r="B11" s="11">
        <v>6</v>
      </c>
      <c r="C11" s="25">
        <f>(Data!F25/100)*6/(3.1415*(Data!D25/1000000)^3)</f>
        <v>0</v>
      </c>
      <c r="D11" s="25"/>
      <c r="E11" s="32">
        <f t="shared" si="0"/>
        <v>0</v>
      </c>
      <c r="F11" s="32"/>
      <c r="G11" s="32">
        <f>E11*(Data!D25)^3</f>
        <v>0</v>
      </c>
      <c r="H11" s="32"/>
      <c r="I11" s="32">
        <f>E11*(Data!D25)^2</f>
        <v>0</v>
      </c>
      <c r="J11" s="32"/>
      <c r="K11" s="32">
        <f>E11*(Data!D25)^4</f>
        <v>0</v>
      </c>
      <c r="L11" s="32"/>
    </row>
    <row r="12" spans="2:17" ht="15" customHeight="1" x14ac:dyDescent="0.25">
      <c r="B12" s="11">
        <v>7</v>
      </c>
      <c r="C12" s="25">
        <f>(Data!F26/100)*6/(3.1415*(Data!D26/1000000)^3)</f>
        <v>0</v>
      </c>
      <c r="D12" s="25"/>
      <c r="E12" s="32">
        <f t="shared" si="0"/>
        <v>0</v>
      </c>
      <c r="F12" s="32"/>
      <c r="G12" s="32">
        <f>E12*(Data!D26)^3</f>
        <v>0</v>
      </c>
      <c r="H12" s="32"/>
      <c r="I12" s="32">
        <f>E12*(Data!D26)^2</f>
        <v>0</v>
      </c>
      <c r="J12" s="32"/>
      <c r="K12" s="32">
        <f>E12*(Data!D26)^4</f>
        <v>0</v>
      </c>
      <c r="L12" s="32"/>
    </row>
    <row r="13" spans="2:17" ht="15" customHeight="1" x14ac:dyDescent="0.25">
      <c r="B13" s="11">
        <v>8</v>
      </c>
      <c r="C13" s="25">
        <f>(Data!F27/100)*6/(3.1415*(Data!D27/1000000)^3)</f>
        <v>0</v>
      </c>
      <c r="D13" s="25"/>
      <c r="E13" s="32">
        <f t="shared" si="0"/>
        <v>0</v>
      </c>
      <c r="F13" s="32"/>
      <c r="G13" s="32">
        <f>E13*(Data!D27)^3</f>
        <v>0</v>
      </c>
      <c r="H13" s="32"/>
      <c r="I13" s="32">
        <f>E13*(Data!D27)^2</f>
        <v>0</v>
      </c>
      <c r="J13" s="32"/>
      <c r="K13" s="32">
        <f>E13*(Data!D27)^4</f>
        <v>0</v>
      </c>
      <c r="L13" s="32"/>
    </row>
    <row r="14" spans="2:17" ht="15" customHeight="1" x14ac:dyDescent="0.25">
      <c r="B14" s="11">
        <v>9</v>
      </c>
      <c r="C14" s="25">
        <f>(Data!F28/100)*6/(3.1415*(Data!D28/1000000)^3)</f>
        <v>0</v>
      </c>
      <c r="D14" s="25"/>
      <c r="E14" s="32">
        <f t="shared" si="0"/>
        <v>0</v>
      </c>
      <c r="F14" s="32"/>
      <c r="G14" s="32">
        <f>E14*(Data!D28)^3</f>
        <v>0</v>
      </c>
      <c r="H14" s="32"/>
      <c r="I14" s="32">
        <f>E14*(Data!D28)^2</f>
        <v>0</v>
      </c>
      <c r="J14" s="32"/>
      <c r="K14" s="32">
        <f>E14*(Data!D28)^4</f>
        <v>0</v>
      </c>
      <c r="L14" s="32"/>
    </row>
    <row r="15" spans="2:17" ht="15" customHeight="1" x14ac:dyDescent="0.25">
      <c r="B15" s="11">
        <v>10</v>
      </c>
      <c r="C15" s="25">
        <f>(Data!F29/100)*6/(3.1415*(Data!D29/1000000)^3)</f>
        <v>0</v>
      </c>
      <c r="D15" s="25"/>
      <c r="E15" s="32">
        <f t="shared" si="0"/>
        <v>0</v>
      </c>
      <c r="F15" s="32"/>
      <c r="G15" s="32">
        <f>E15*(Data!D29)^3</f>
        <v>0</v>
      </c>
      <c r="H15" s="32"/>
      <c r="I15" s="32">
        <f>E15*(Data!D29)^2</f>
        <v>0</v>
      </c>
      <c r="J15" s="32"/>
      <c r="K15" s="32">
        <f>E15*(Data!D29)^4</f>
        <v>0</v>
      </c>
      <c r="L15" s="32"/>
    </row>
    <row r="16" spans="2:17" ht="15" customHeight="1" x14ac:dyDescent="0.25">
      <c r="B16" s="11">
        <v>11</v>
      </c>
      <c r="C16" s="25">
        <f>(Data!F30/100)*6/(3.1415*(Data!D30/1000000)^3)</f>
        <v>0</v>
      </c>
      <c r="D16" s="25"/>
      <c r="E16" s="32">
        <f t="shared" si="0"/>
        <v>0</v>
      </c>
      <c r="F16" s="32"/>
      <c r="G16" s="32">
        <f>E16*(Data!D30)^3</f>
        <v>0</v>
      </c>
      <c r="H16" s="32"/>
      <c r="I16" s="32">
        <f>E16*(Data!D30)^2</f>
        <v>0</v>
      </c>
      <c r="J16" s="32"/>
      <c r="K16" s="32">
        <f>E16*(Data!D30)^4</f>
        <v>0</v>
      </c>
      <c r="L16" s="32"/>
    </row>
    <row r="17" spans="2:12" ht="15" customHeight="1" x14ac:dyDescent="0.25">
      <c r="B17" s="11">
        <v>12</v>
      </c>
      <c r="C17" s="25">
        <f>(Data!F31/100)*6/(3.1415*(Data!D31/1000000)^3)</f>
        <v>0</v>
      </c>
      <c r="D17" s="25"/>
      <c r="E17" s="32">
        <f t="shared" si="0"/>
        <v>0</v>
      </c>
      <c r="F17" s="32"/>
      <c r="G17" s="32">
        <f>E17*(Data!D31)^3</f>
        <v>0</v>
      </c>
      <c r="H17" s="32"/>
      <c r="I17" s="32">
        <f>E17*(Data!D31)^2</f>
        <v>0</v>
      </c>
      <c r="J17" s="32"/>
      <c r="K17" s="32">
        <f>E17*(Data!D31)^4</f>
        <v>0</v>
      </c>
      <c r="L17" s="32"/>
    </row>
    <row r="18" spans="2:12" ht="15" customHeight="1" x14ac:dyDescent="0.25">
      <c r="B18" s="11">
        <v>13</v>
      </c>
      <c r="C18" s="25">
        <f>(Data!F32/100)*6/(3.1415*(Data!D32/1000000)^3)</f>
        <v>0</v>
      </c>
      <c r="D18" s="25"/>
      <c r="E18" s="32">
        <f t="shared" si="0"/>
        <v>0</v>
      </c>
      <c r="F18" s="32"/>
      <c r="G18" s="32">
        <f>E18*(Data!D32)^3</f>
        <v>0</v>
      </c>
      <c r="H18" s="32"/>
      <c r="I18" s="32">
        <f>E18*(Data!D32)^2</f>
        <v>0</v>
      </c>
      <c r="J18" s="32"/>
      <c r="K18" s="32">
        <f>E18*(Data!D32)^4</f>
        <v>0</v>
      </c>
      <c r="L18" s="32"/>
    </row>
    <row r="19" spans="2:12" ht="15" customHeight="1" x14ac:dyDescent="0.25">
      <c r="B19" s="11">
        <v>14</v>
      </c>
      <c r="C19" s="25">
        <f>(Data!F33/100)*6/(3.1415*(Data!D33/1000000)^3)</f>
        <v>0</v>
      </c>
      <c r="D19" s="25"/>
      <c r="E19" s="32">
        <f t="shared" si="0"/>
        <v>0</v>
      </c>
      <c r="F19" s="32"/>
      <c r="G19" s="32">
        <f>E19*(Data!D33)^3</f>
        <v>0</v>
      </c>
      <c r="H19" s="32"/>
      <c r="I19" s="32">
        <f>E19*(Data!D33)^2</f>
        <v>0</v>
      </c>
      <c r="J19" s="32"/>
      <c r="K19" s="32">
        <f>E19*(Data!D33)^4</f>
        <v>0</v>
      </c>
      <c r="L19" s="32"/>
    </row>
    <row r="20" spans="2:12" ht="15" customHeight="1" x14ac:dyDescent="0.25">
      <c r="B20" s="11">
        <v>15</v>
      </c>
      <c r="C20" s="25">
        <f>(Data!F34/100)*6/(3.1415*(Data!D34/1000000)^3)</f>
        <v>0</v>
      </c>
      <c r="D20" s="25"/>
      <c r="E20" s="32">
        <f t="shared" si="0"/>
        <v>0</v>
      </c>
      <c r="F20" s="32"/>
      <c r="G20" s="32">
        <f>E20*(Data!D34)^3</f>
        <v>0</v>
      </c>
      <c r="H20" s="32"/>
      <c r="I20" s="32">
        <f>E20*(Data!D34)^2</f>
        <v>0</v>
      </c>
      <c r="J20" s="32"/>
      <c r="K20" s="32">
        <f>E20*(Data!D34)^4</f>
        <v>0</v>
      </c>
      <c r="L20" s="32"/>
    </row>
    <row r="21" spans="2:12" ht="15" customHeight="1" x14ac:dyDescent="0.25">
      <c r="B21" s="11">
        <v>16</v>
      </c>
      <c r="C21" s="25">
        <f>(Data!F35/100)*6/(3.1415*(Data!D35/1000000)^3)</f>
        <v>0</v>
      </c>
      <c r="D21" s="25"/>
      <c r="E21" s="32">
        <f t="shared" si="0"/>
        <v>0</v>
      </c>
      <c r="F21" s="32"/>
      <c r="G21" s="32">
        <f>E21*(Data!D35)^3</f>
        <v>0</v>
      </c>
      <c r="H21" s="32"/>
      <c r="I21" s="32">
        <f>E21*(Data!D35)^2</f>
        <v>0</v>
      </c>
      <c r="J21" s="32"/>
      <c r="K21" s="32">
        <f>E21*(Data!D35)^4</f>
        <v>0</v>
      </c>
      <c r="L21" s="32"/>
    </row>
    <row r="22" spans="2:12" ht="15" customHeight="1" x14ac:dyDescent="0.25">
      <c r="B22" s="11">
        <v>17</v>
      </c>
      <c r="C22" s="25">
        <f>(Data!F36/100)*6/(3.1415*(Data!D36/1000000)^3)</f>
        <v>0</v>
      </c>
      <c r="D22" s="25"/>
      <c r="E22" s="32">
        <f t="shared" si="0"/>
        <v>0</v>
      </c>
      <c r="F22" s="32"/>
      <c r="G22" s="32">
        <f>E22*(Data!D36)^3</f>
        <v>0</v>
      </c>
      <c r="H22" s="32"/>
      <c r="I22" s="32">
        <f>E22*(Data!D36)^2</f>
        <v>0</v>
      </c>
      <c r="J22" s="32"/>
      <c r="K22" s="32">
        <f>E22*(Data!D36)^4</f>
        <v>0</v>
      </c>
      <c r="L22" s="32"/>
    </row>
    <row r="23" spans="2:12" ht="15" customHeight="1" x14ac:dyDescent="0.25">
      <c r="B23" s="11">
        <v>18</v>
      </c>
      <c r="C23" s="25">
        <f>(Data!F37/100)*6/(3.1415*(Data!D37/1000000)^3)</f>
        <v>0</v>
      </c>
      <c r="D23" s="25"/>
      <c r="E23" s="32">
        <f t="shared" si="0"/>
        <v>0</v>
      </c>
      <c r="F23" s="32"/>
      <c r="G23" s="32">
        <f>E23*(Data!D37)^3</f>
        <v>0</v>
      </c>
      <c r="H23" s="32"/>
      <c r="I23" s="32">
        <f>E23*(Data!D37)^2</f>
        <v>0</v>
      </c>
      <c r="J23" s="32"/>
      <c r="K23" s="32">
        <f>E23*(Data!D37)^4</f>
        <v>0</v>
      </c>
      <c r="L23" s="32"/>
    </row>
    <row r="24" spans="2:12" ht="15" customHeight="1" x14ac:dyDescent="0.25">
      <c r="B24" s="11">
        <v>19</v>
      </c>
      <c r="C24" s="25">
        <f>(Data!F38/100)*6/(3.1415*(Data!D38/1000000)^3)</f>
        <v>0</v>
      </c>
      <c r="D24" s="25"/>
      <c r="E24" s="32">
        <f t="shared" si="0"/>
        <v>0</v>
      </c>
      <c r="F24" s="32"/>
      <c r="G24" s="32">
        <f>E24*(Data!D38)^3</f>
        <v>0</v>
      </c>
      <c r="H24" s="32"/>
      <c r="I24" s="32">
        <f>E24*(Data!D38)^2</f>
        <v>0</v>
      </c>
      <c r="J24" s="32"/>
      <c r="K24" s="32">
        <f>E24*(Data!D38)^4</f>
        <v>0</v>
      </c>
      <c r="L24" s="32"/>
    </row>
    <row r="25" spans="2:12" ht="15" customHeight="1" x14ac:dyDescent="0.25">
      <c r="B25" s="11">
        <v>20</v>
      </c>
      <c r="C25" s="25">
        <f>(Data!F39/100)*6/(3.1415*(Data!D39/1000000)^3)</f>
        <v>0</v>
      </c>
      <c r="D25" s="25"/>
      <c r="E25" s="32">
        <f t="shared" si="0"/>
        <v>0</v>
      </c>
      <c r="F25" s="32"/>
      <c r="G25" s="32">
        <f>E25*(Data!D39)^3</f>
        <v>0</v>
      </c>
      <c r="H25" s="32"/>
      <c r="I25" s="32">
        <f>E25*(Data!D39)^2</f>
        <v>0</v>
      </c>
      <c r="J25" s="32"/>
      <c r="K25" s="32">
        <f>E25*(Data!D39)^4</f>
        <v>0</v>
      </c>
      <c r="L25" s="32"/>
    </row>
    <row r="26" spans="2:12" ht="15" customHeight="1" x14ac:dyDescent="0.25">
      <c r="B26" s="11">
        <v>21</v>
      </c>
      <c r="C26" s="25">
        <f>(Data!F40/100)*6/(3.1415*(Data!D40/1000000)^3)</f>
        <v>0</v>
      </c>
      <c r="D26" s="25"/>
      <c r="E26" s="32">
        <f t="shared" si="0"/>
        <v>0</v>
      </c>
      <c r="F26" s="32"/>
      <c r="G26" s="32">
        <f>E26*(Data!D40)^3</f>
        <v>0</v>
      </c>
      <c r="H26" s="32"/>
      <c r="I26" s="32">
        <f>E26*(Data!D40)^2</f>
        <v>0</v>
      </c>
      <c r="J26" s="32"/>
      <c r="K26" s="32">
        <f>E26*(Data!D40)^4</f>
        <v>0</v>
      </c>
      <c r="L26" s="32"/>
    </row>
    <row r="27" spans="2:12" ht="15" customHeight="1" x14ac:dyDescent="0.25">
      <c r="B27" s="11">
        <v>22</v>
      </c>
      <c r="C27" s="25">
        <f>(Data!F41/100)*6/(3.1415*(Data!D41/1000000)^3)</f>
        <v>0</v>
      </c>
      <c r="D27" s="25"/>
      <c r="E27" s="32">
        <f t="shared" si="0"/>
        <v>0</v>
      </c>
      <c r="F27" s="32"/>
      <c r="G27" s="32">
        <f>E27*(Data!D41)^3</f>
        <v>0</v>
      </c>
      <c r="H27" s="32"/>
      <c r="I27" s="32">
        <f>E27*(Data!D41)^2</f>
        <v>0</v>
      </c>
      <c r="J27" s="32"/>
      <c r="K27" s="32">
        <f>E27*(Data!D41)^4</f>
        <v>0</v>
      </c>
      <c r="L27" s="32"/>
    </row>
    <row r="28" spans="2:12" ht="15" customHeight="1" x14ac:dyDescent="0.25">
      <c r="B28" s="11">
        <v>23</v>
      </c>
      <c r="C28" s="25">
        <f>(Data!F42/100)*6/(3.1415*(Data!D42/1000000)^3)</f>
        <v>0</v>
      </c>
      <c r="D28" s="25"/>
      <c r="E28" s="32">
        <f t="shared" si="0"/>
        <v>0</v>
      </c>
      <c r="F28" s="32"/>
      <c r="G28" s="32">
        <f>E28*(Data!D42)^3</f>
        <v>0</v>
      </c>
      <c r="H28" s="32"/>
      <c r="I28" s="32">
        <f>E28*(Data!D42)^2</f>
        <v>0</v>
      </c>
      <c r="J28" s="32"/>
      <c r="K28" s="32">
        <f>E28*(Data!D42)^4</f>
        <v>0</v>
      </c>
      <c r="L28" s="32"/>
    </row>
    <row r="29" spans="2:12" ht="15" customHeight="1" x14ac:dyDescent="0.25">
      <c r="B29" s="11">
        <v>24</v>
      </c>
      <c r="C29" s="25">
        <f>(Data!F43/100)*6/(3.1415*(Data!D43/1000000)^3)</f>
        <v>0</v>
      </c>
      <c r="D29" s="25"/>
      <c r="E29" s="32">
        <f t="shared" si="0"/>
        <v>0</v>
      </c>
      <c r="F29" s="32"/>
      <c r="G29" s="32">
        <f>E29*(Data!D43)^3</f>
        <v>0</v>
      </c>
      <c r="H29" s="32"/>
      <c r="I29" s="32">
        <f>E29*(Data!D43)^2</f>
        <v>0</v>
      </c>
      <c r="J29" s="32"/>
      <c r="K29" s="32">
        <f>E29*(Data!D43)^4</f>
        <v>0</v>
      </c>
      <c r="L29" s="32"/>
    </row>
    <row r="30" spans="2:12" ht="15" customHeight="1" x14ac:dyDescent="0.25">
      <c r="B30" s="11">
        <v>25</v>
      </c>
      <c r="C30" s="25">
        <f>(Data!F44/100)*6/(3.1415*(Data!D44/1000000)^3)</f>
        <v>4.8026045483465776E+16</v>
      </c>
      <c r="D30" s="25"/>
      <c r="E30" s="32">
        <f t="shared" si="0"/>
        <v>4.5977385751428281</v>
      </c>
      <c r="F30" s="32"/>
      <c r="G30" s="32">
        <f>E30*(Data!D44)^3</f>
        <v>5.4853316047720237E-2</v>
      </c>
      <c r="H30" s="32"/>
      <c r="I30" s="32">
        <f>E30*(Data!D44)^2</f>
        <v>0.24005827592000106</v>
      </c>
      <c r="J30" s="32"/>
      <c r="K30" s="32">
        <f>E30*(Data!D44)^4</f>
        <v>1.2533982716904073E-2</v>
      </c>
      <c r="L30" s="32"/>
    </row>
    <row r="31" spans="2:12" ht="15" customHeight="1" x14ac:dyDescent="0.25">
      <c r="B31" s="11">
        <v>26</v>
      </c>
      <c r="C31" s="25">
        <f>(Data!F45/100)*6/(3.1415*(Data!D45/1000000)^3)</f>
        <v>1.0929545434176822E+17</v>
      </c>
      <c r="D31" s="25"/>
      <c r="E31" s="32">
        <f t="shared" si="0"/>
        <v>10.46332092214239</v>
      </c>
      <c r="F31" s="32"/>
      <c r="G31" s="32">
        <f>E31*(Data!D45)^3</f>
        <v>0.18284438682573415</v>
      </c>
      <c r="H31" s="32"/>
      <c r="I31" s="32">
        <f>E31*(Data!D45)^2</f>
        <v>0.70460264672729911</v>
      </c>
      <c r="J31" s="32"/>
      <c r="K31" s="32">
        <f>E31*(Data!D45)^4</f>
        <v>4.7448118381278007E-2</v>
      </c>
      <c r="L31" s="32"/>
    </row>
    <row r="32" spans="2:12" ht="15" customHeight="1" x14ac:dyDescent="0.25">
      <c r="B32" s="11">
        <v>27</v>
      </c>
      <c r="C32" s="25">
        <f>(Data!F46/100)*6/(3.1415*(Data!D46/1000000)^3)</f>
        <v>1.1159362809590043E+17</v>
      </c>
      <c r="D32" s="25"/>
      <c r="E32" s="32">
        <f t="shared" si="0"/>
        <v>10.683334916952605</v>
      </c>
      <c r="F32" s="32"/>
      <c r="G32" s="32">
        <f>E32*(Data!D46)^3</f>
        <v>0.27426658023860123</v>
      </c>
      <c r="H32" s="32"/>
      <c r="I32" s="32">
        <f>E32*(Data!D46)^2</f>
        <v>0.92971722114780064</v>
      </c>
      <c r="J32" s="32"/>
      <c r="K32" s="32">
        <f>E32*(Data!D46)^4</f>
        <v>8.0908641170387374E-2</v>
      </c>
      <c r="L32" s="32"/>
    </row>
    <row r="33" spans="2:12" ht="15" customHeight="1" x14ac:dyDescent="0.25">
      <c r="B33" s="11">
        <v>28</v>
      </c>
      <c r="C33" s="25">
        <f>(Data!F47/100)*6/(3.1415*(Data!D47/1000000)^3)</f>
        <v>1.112651848140537E+17</v>
      </c>
      <c r="D33" s="25"/>
      <c r="E33" s="32">
        <f t="shared" si="0"/>
        <v>10.651891637967392</v>
      </c>
      <c r="F33" s="32"/>
      <c r="G33" s="32">
        <f>E33*(Data!D47)^3</f>
        <v>0.40225765101661526</v>
      </c>
      <c r="H33" s="32"/>
      <c r="I33" s="32">
        <f>E33*(Data!D47)^2</f>
        <v>1.1989795857425192</v>
      </c>
      <c r="J33" s="32"/>
      <c r="K33" s="32">
        <f>E33*(Data!D47)^4</f>
        <v>0.13495744191607442</v>
      </c>
      <c r="L33" s="32"/>
    </row>
    <row r="34" spans="2:12" ht="15" customHeight="1" x14ac:dyDescent="0.25">
      <c r="B34" s="11">
        <v>29</v>
      </c>
      <c r="C34" s="25">
        <f>(Data!F48/100)*6/(3.1415*(Data!D48/1000000)^3)</f>
        <v>1.0705352033171421E+17</v>
      </c>
      <c r="D34" s="25"/>
      <c r="E34" s="32">
        <f t="shared" si="0"/>
        <v>10.248690998375322</v>
      </c>
      <c r="F34" s="32"/>
      <c r="G34" s="32">
        <f>E34*(Data!D48)^3</f>
        <v>0.56681759915977603</v>
      </c>
      <c r="H34" s="32"/>
      <c r="I34" s="32">
        <f>E34*(Data!D48)^2</f>
        <v>1.4877102340151602</v>
      </c>
      <c r="J34" s="32"/>
      <c r="K34" s="32">
        <f>E34*(Data!D48)^4</f>
        <v>0.2159575052798747</v>
      </c>
      <c r="L34" s="32"/>
    </row>
    <row r="35" spans="2:12" ht="15" customHeight="1" x14ac:dyDescent="0.25">
      <c r="B35" s="11">
        <v>30</v>
      </c>
      <c r="C35" s="25">
        <f>(Data!F49/100)*6/(3.1415*(Data!D49/1000000)^3)</f>
        <v>9.915283617885216E+16</v>
      </c>
      <c r="D35" s="25"/>
      <c r="E35" s="32">
        <f t="shared" si="0"/>
        <v>9.4923247405675788</v>
      </c>
      <c r="F35" s="32"/>
      <c r="G35" s="32">
        <f>E35*(Data!D49)^3</f>
        <v>0.76794642466808349</v>
      </c>
      <c r="H35" s="32"/>
      <c r="I35" s="32">
        <f>E35*(Data!D49)^2</f>
        <v>1.7755986697527941</v>
      </c>
      <c r="J35" s="32"/>
      <c r="K35" s="32">
        <f>E35*(Data!D49)^4</f>
        <v>0.33213682866894612</v>
      </c>
      <c r="L35" s="32"/>
    </row>
    <row r="36" spans="2:12" ht="15" customHeight="1" x14ac:dyDescent="0.25">
      <c r="B36" s="11">
        <v>31</v>
      </c>
      <c r="C36" s="25">
        <f>(Data!F50/100)*6/(3.1415*(Data!D50/1000000)^3)</f>
        <v>8.686351104036488E+16</v>
      </c>
      <c r="D36" s="25"/>
      <c r="E36" s="32">
        <f t="shared" si="0"/>
        <v>8.3158151261928506</v>
      </c>
      <c r="F36" s="32"/>
      <c r="G36" s="32">
        <f>E36*(Data!D50)^3</f>
        <v>0.98735968885896397</v>
      </c>
      <c r="H36" s="32"/>
      <c r="I36" s="32">
        <f>E36*(Data!D50)^2</f>
        <v>2.0088701706184411</v>
      </c>
      <c r="J36" s="32"/>
      <c r="K36" s="32">
        <f>E36*(Data!D50)^4</f>
        <v>0.48528728707418078</v>
      </c>
      <c r="L36" s="32"/>
    </row>
    <row r="37" spans="2:12" ht="15" customHeight="1" x14ac:dyDescent="0.25">
      <c r="B37" s="11">
        <v>32</v>
      </c>
      <c r="C37" s="25">
        <f>(Data!F51/100)*6/(3.1415*(Data!D51/1000000)^3)</f>
        <v>7.5647354501809744E+16</v>
      </c>
      <c r="D37" s="25"/>
      <c r="E37" s="32">
        <f t="shared" si="0"/>
        <v>7.2420445281137447</v>
      </c>
      <c r="F37" s="32"/>
      <c r="G37" s="32">
        <f>E37*(Data!D51)^3</f>
        <v>1.2616262690975653</v>
      </c>
      <c r="H37" s="32"/>
      <c r="I37" s="32">
        <f>E37*(Data!D51)^2</f>
        <v>2.2589548238094275</v>
      </c>
      <c r="J37" s="32"/>
      <c r="K37" s="32">
        <f>E37*(Data!D51)^4</f>
        <v>0.70461827129099019</v>
      </c>
      <c r="L37" s="32"/>
    </row>
    <row r="38" spans="2:12" ht="15" customHeight="1" x14ac:dyDescent="0.25">
      <c r="B38" s="11">
        <v>33</v>
      </c>
      <c r="C38" s="25">
        <f>(Data!F52/100)*6/(3.1415*(Data!D52/1000000)^3)</f>
        <v>6.4301004622442272E+16</v>
      </c>
      <c r="D38" s="25"/>
      <c r="E38" s="32">
        <f t="shared" si="0"/>
        <v>6.1558099651328089</v>
      </c>
      <c r="F38" s="32"/>
      <c r="G38" s="32">
        <f>E38*(Data!D52)^3</f>
        <v>1.5724617267013139</v>
      </c>
      <c r="H38" s="32"/>
      <c r="I38" s="32">
        <f>E38*(Data!D52)^2</f>
        <v>2.4782690728153094</v>
      </c>
      <c r="J38" s="32"/>
      <c r="K38" s="32">
        <f>E38*(Data!D52)^4</f>
        <v>0.99772696559198393</v>
      </c>
      <c r="L38" s="32"/>
    </row>
    <row r="39" spans="2:12" ht="15" customHeight="1" x14ac:dyDescent="0.25">
      <c r="B39" s="11">
        <v>34</v>
      </c>
      <c r="C39" s="25">
        <f>(Data!F53/100)*6/(3.1415*(Data!D53/1000000)^3)</f>
        <v>5.2995834048596248E+16</v>
      </c>
      <c r="D39" s="25"/>
      <c r="E39" s="32">
        <f t="shared" si="0"/>
        <v>5.0735176730506648</v>
      </c>
      <c r="F39" s="32"/>
      <c r="G39" s="32">
        <f>E39*(Data!D53)^3</f>
        <v>1.901581622987635</v>
      </c>
      <c r="H39" s="32"/>
      <c r="I39" s="32">
        <f>E39*(Data!D53)^2</f>
        <v>2.637422500676331</v>
      </c>
      <c r="J39" s="32"/>
      <c r="K39" s="32">
        <f>E39*(Data!D53)^4</f>
        <v>1.3710403501740849</v>
      </c>
      <c r="L39" s="32"/>
    </row>
    <row r="40" spans="2:12" ht="15" customHeight="1" x14ac:dyDescent="0.25">
      <c r="B40" s="11">
        <v>35</v>
      </c>
      <c r="C40" s="25">
        <f>(Data!F54/100)*6/(3.1415*(Data!D54/1000000)^3)</f>
        <v>4.3031748969342976E+16</v>
      </c>
      <c r="D40" s="25"/>
      <c r="E40" s="32">
        <f t="shared" si="0"/>
        <v>4.1196132265423655</v>
      </c>
      <c r="F40" s="32"/>
      <c r="G40" s="32">
        <f>E40*(Data!D54)^3</f>
        <v>2.2672703966391028</v>
      </c>
      <c r="H40" s="32"/>
      <c r="I40" s="32">
        <f>E40*(Data!D54)^2</f>
        <v>2.7666508805846286</v>
      </c>
      <c r="J40" s="32"/>
      <c r="K40" s="32">
        <f>E40*(Data!D54)^4</f>
        <v>1.8580280900457449</v>
      </c>
      <c r="L40" s="32"/>
    </row>
    <row r="41" spans="2:12" ht="15" customHeight="1" x14ac:dyDescent="0.25">
      <c r="B41" s="11">
        <v>36</v>
      </c>
      <c r="C41" s="25">
        <f>(Data!F55/100)*6/(3.1415*(Data!D55/1000000)^3)</f>
        <v>3.4027347847957404E+16</v>
      </c>
      <c r="D41" s="25"/>
      <c r="E41" s="32">
        <f t="shared" si="0"/>
        <v>3.2575834265642101</v>
      </c>
      <c r="F41" s="32"/>
      <c r="G41" s="32">
        <f>E41*(Data!D55)^3</f>
        <v>2.6329591702905715</v>
      </c>
      <c r="H41" s="32"/>
      <c r="I41" s="32">
        <f>E41*(Data!D55)^2</f>
        <v>2.8265798929582089</v>
      </c>
      <c r="J41" s="32"/>
      <c r="K41" s="32">
        <f>E41*(Data!D55)^4</f>
        <v>2.4526014671256675</v>
      </c>
      <c r="L41" s="32"/>
    </row>
    <row r="42" spans="2:12" ht="15" customHeight="1" x14ac:dyDescent="0.25">
      <c r="B42" s="11">
        <v>37</v>
      </c>
      <c r="C42" s="25">
        <f>(Data!F56/100)*6/(3.1415*(Data!D56/1000000)^3)</f>
        <v>2.6422025781272808E+16</v>
      </c>
      <c r="D42" s="25"/>
      <c r="E42" s="32">
        <f t="shared" si="0"/>
        <v>2.5294934435065972</v>
      </c>
      <c r="F42" s="32"/>
      <c r="G42" s="32">
        <f>E42*(Data!D56)^3</f>
        <v>3.0169323826246139</v>
      </c>
      <c r="H42" s="32"/>
      <c r="I42" s="32">
        <f>E42*(Data!D56)^2</f>
        <v>2.8448207285474907</v>
      </c>
      <c r="J42" s="32"/>
      <c r="K42" s="32">
        <f>E42*(Data!D56)^4</f>
        <v>3.1994567917734029</v>
      </c>
      <c r="L42" s="32"/>
    </row>
    <row r="43" spans="2:12" ht="15" customHeight="1" x14ac:dyDescent="0.25">
      <c r="B43" s="11">
        <v>38</v>
      </c>
      <c r="C43" s="25">
        <f>(Data!F57/100)*6/(3.1415*(Data!D57/1000000)^3)</f>
        <v>2.01941126230898E+16</v>
      </c>
      <c r="D43" s="25"/>
      <c r="E43" s="32">
        <f t="shared" si="0"/>
        <v>1.93326870166572</v>
      </c>
      <c r="F43" s="32"/>
      <c r="G43" s="32">
        <f>E43*(Data!D57)^3</f>
        <v>3.3826211562760817</v>
      </c>
      <c r="H43" s="32"/>
      <c r="I43" s="32">
        <f>E43*(Data!D57)^2</f>
        <v>2.8071544865361671</v>
      </c>
      <c r="J43" s="32"/>
      <c r="K43" s="32">
        <f>E43*(Data!D57)^4</f>
        <v>4.0760584933126784</v>
      </c>
      <c r="L43" s="32"/>
    </row>
    <row r="44" spans="2:12" ht="15" customHeight="1" x14ac:dyDescent="0.25">
      <c r="B44" s="11">
        <v>39</v>
      </c>
      <c r="C44" s="25">
        <f>(Data!F58/100)*6/(3.1415*(Data!D58/1000000)^3)</f>
        <v>1.5319563799760318E+16</v>
      </c>
      <c r="D44" s="25"/>
      <c r="E44" s="32">
        <f t="shared" si="0"/>
        <v>1.4666073112509099</v>
      </c>
      <c r="F44" s="32"/>
      <c r="G44" s="32">
        <f>E44*(Data!D58)^3</f>
        <v>3.7300254912449753</v>
      </c>
      <c r="H44" s="32"/>
      <c r="I44" s="32">
        <f>E44*(Data!D58)^2</f>
        <v>2.7326194075054766</v>
      </c>
      <c r="J44" s="32"/>
      <c r="K44" s="32">
        <f>E44*(Data!D58)^4</f>
        <v>5.0914847955493912</v>
      </c>
      <c r="L44" s="32"/>
    </row>
    <row r="45" spans="2:12" ht="15" customHeight="1" x14ac:dyDescent="0.25">
      <c r="B45" s="11">
        <v>40</v>
      </c>
      <c r="C45" s="25">
        <f>(Data!F59/100)*6/(3.1415*(Data!D59/1000000)^3)</f>
        <v>1.1283446463329528E+16</v>
      </c>
      <c r="D45" s="25"/>
      <c r="E45" s="32">
        <f t="shared" si="0"/>
        <v>1.0802125501436417</v>
      </c>
      <c r="F45" s="32"/>
      <c r="G45" s="32">
        <f>E45*(Data!D59)^3</f>
        <v>4.0225765101661519</v>
      </c>
      <c r="H45" s="32"/>
      <c r="I45" s="32">
        <f>E45*(Data!D59)^2</f>
        <v>2.5952106517200986</v>
      </c>
      <c r="J45" s="32"/>
      <c r="K45" s="32">
        <f>E45*(Data!D59)^4</f>
        <v>6.2349935907575347</v>
      </c>
      <c r="L45" s="32"/>
    </row>
    <row r="46" spans="2:12" ht="15" customHeight="1" x14ac:dyDescent="0.25">
      <c r="B46" s="11">
        <v>41</v>
      </c>
      <c r="C46" s="25">
        <f>(Data!F60/100)*6/(3.1415*(Data!D60/1000000)^3)</f>
        <v>8128228698631504</v>
      </c>
      <c r="D46" s="25"/>
      <c r="E46" s="32">
        <f t="shared" si="0"/>
        <v>0.77815006959394895</v>
      </c>
      <c r="F46" s="32"/>
      <c r="G46" s="32">
        <f>E46*(Data!D60)^3</f>
        <v>4.2785586517221788</v>
      </c>
      <c r="H46" s="32"/>
      <c r="I46" s="32">
        <f>E46*(Data!D60)^2</f>
        <v>2.4241125505508094</v>
      </c>
      <c r="J46" s="32"/>
      <c r="K46" s="32">
        <f>E46*(Data!D60)^4</f>
        <v>7.551656020289645</v>
      </c>
      <c r="L46" s="32"/>
    </row>
    <row r="47" spans="2:12" ht="15" customHeight="1" x14ac:dyDescent="0.25">
      <c r="B47" s="11">
        <v>42</v>
      </c>
      <c r="C47" s="25">
        <f>(Data!F61/100)*6/(3.1415*(Data!D61/1000000)^3)</f>
        <v>5805466720399585</v>
      </c>
      <c r="D47" s="25"/>
      <c r="E47" s="32">
        <f t="shared" si="0"/>
        <v>0.55578213901201845</v>
      </c>
      <c r="F47" s="32"/>
      <c r="G47" s="32">
        <f>E47*(Data!D61)^3</f>
        <v>4.4796874772304864</v>
      </c>
      <c r="H47" s="32"/>
      <c r="I47" s="32">
        <f>E47*(Data!D61)^2</f>
        <v>2.234258093381789</v>
      </c>
      <c r="J47" s="32"/>
      <c r="K47" s="32">
        <f>E47*(Data!D61)^4</f>
        <v>8.9817733918471259</v>
      </c>
      <c r="L47" s="32"/>
    </row>
    <row r="48" spans="2:12" ht="15" customHeight="1" x14ac:dyDescent="0.25">
      <c r="B48" s="11">
        <v>43</v>
      </c>
      <c r="C48" s="25">
        <f>(Data!F62/100)*6/(3.1415*(Data!D62/1000000)^3)</f>
        <v>4136282225935288</v>
      </c>
      <c r="D48" s="25"/>
      <c r="E48" s="32">
        <f t="shared" si="0"/>
        <v>0.39598397403774593</v>
      </c>
      <c r="F48" s="32"/>
      <c r="G48" s="32">
        <f>E48*(Data!D62)^3</f>
        <v>4.6625318640562217</v>
      </c>
      <c r="H48" s="32"/>
      <c r="I48" s="32">
        <f>E48*(Data!D62)^2</f>
        <v>2.0494645556291085</v>
      </c>
      <c r="J48" s="32"/>
      <c r="K48" s="32">
        <f>E48*(Data!D62)^4</f>
        <v>10.607259990727904</v>
      </c>
      <c r="L48" s="32"/>
    </row>
    <row r="49" spans="2:12" ht="15" customHeight="1" x14ac:dyDescent="0.25">
      <c r="B49" s="11">
        <v>44</v>
      </c>
      <c r="C49" s="25">
        <f>(Data!F63/100)*6/(3.1415*(Data!D63/1000000)^3)</f>
        <v>2919015969210529</v>
      </c>
      <c r="D49" s="25"/>
      <c r="E49" s="32">
        <f t="shared" si="0"/>
        <v>0.2794498732509148</v>
      </c>
      <c r="F49" s="32"/>
      <c r="G49" s="32">
        <f>E49*(Data!D63)^3</f>
        <v>4.8270918121993835</v>
      </c>
      <c r="H49" s="32"/>
      <c r="I49" s="32">
        <f>E49*(Data!D63)^2</f>
        <v>1.8673469292840941</v>
      </c>
      <c r="J49" s="32"/>
      <c r="K49" s="32">
        <f>E49*(Data!D63)^4</f>
        <v>12.478032334535406</v>
      </c>
      <c r="L49" s="32"/>
    </row>
    <row r="50" spans="2:12" ht="15" customHeight="1" x14ac:dyDescent="0.25">
      <c r="B50" s="11">
        <v>45</v>
      </c>
      <c r="C50" s="25">
        <f>(Data!F64/100)*6/(3.1415*(Data!D64/1000000)^3)</f>
        <v>2062303204589962.5</v>
      </c>
      <c r="D50" s="25"/>
      <c r="E50" s="32">
        <f t="shared" si="0"/>
        <v>0.19743309910136878</v>
      </c>
      <c r="F50" s="32"/>
      <c r="G50" s="32">
        <f>E50*(Data!D64)^3</f>
        <v>4.9916517603425437</v>
      </c>
      <c r="H50" s="32"/>
      <c r="I50" s="32">
        <f>E50*(Data!D64)^2</f>
        <v>1.7007331381064887</v>
      </c>
      <c r="J50" s="32"/>
      <c r="K50" s="32">
        <f>E50*(Data!D64)^4</f>
        <v>14.650497916605371</v>
      </c>
      <c r="L50" s="32"/>
    </row>
    <row r="51" spans="2:12" ht="15" customHeight="1" x14ac:dyDescent="0.25">
      <c r="B51" s="11">
        <v>46</v>
      </c>
      <c r="C51" s="25">
        <f>(Data!F65/100)*6/(3.1415*(Data!D65/1000000)^3)</f>
        <v>1462328726867200.8</v>
      </c>
      <c r="D51" s="25"/>
      <c r="E51" s="32">
        <f t="shared" si="0"/>
        <v>0.13999497833673474</v>
      </c>
      <c r="F51" s="32"/>
      <c r="G51" s="32">
        <f>E51*(Data!D65)^3</f>
        <v>5.1927805858508513</v>
      </c>
      <c r="H51" s="32"/>
      <c r="I51" s="32">
        <f>E51*(Data!D65)^2</f>
        <v>1.5570556479312896</v>
      </c>
      <c r="J51" s="32"/>
      <c r="K51" s="32">
        <f>E51*(Data!D65)^4</f>
        <v>17.317923253812587</v>
      </c>
      <c r="L51" s="32"/>
    </row>
    <row r="52" spans="2:12" ht="15" customHeight="1" x14ac:dyDescent="0.25">
      <c r="B52" s="11">
        <v>47</v>
      </c>
      <c r="C52" s="25">
        <f>(Data!F66/100)*6/(3.1415*(Data!D66/1000000)^3)</f>
        <v>1038456400614499.6</v>
      </c>
      <c r="D52" s="25"/>
      <c r="E52" s="32">
        <f t="shared" si="0"/>
        <v>9.9415869111126876E-2</v>
      </c>
      <c r="F52" s="32"/>
      <c r="G52" s="32">
        <f>E52*(Data!D66)^3</f>
        <v>5.4121938500417315</v>
      </c>
      <c r="H52" s="32"/>
      <c r="I52" s="32">
        <f>E52*(Data!D66)^2</f>
        <v>1.4280194854991377</v>
      </c>
      <c r="J52" s="32"/>
      <c r="K52" s="32">
        <f>E52*(Data!D66)^4</f>
        <v>20.512214691658166</v>
      </c>
      <c r="L52" s="32"/>
    </row>
    <row r="53" spans="2:12" ht="15" customHeight="1" x14ac:dyDescent="0.25">
      <c r="B53" s="11">
        <v>48</v>
      </c>
      <c r="C53" s="25">
        <f>(Data!F67/100)*6/(3.1415*(Data!D67/1000000)^3)</f>
        <v>739695877678272</v>
      </c>
      <c r="D53" s="25"/>
      <c r="E53" s="32">
        <f t="shared" si="0"/>
        <v>7.0814247486738854E-2</v>
      </c>
      <c r="F53" s="32"/>
      <c r="G53" s="32">
        <f>E53*(Data!D67)^3</f>
        <v>5.6498915529151876</v>
      </c>
      <c r="H53" s="32"/>
      <c r="I53" s="32">
        <f>E53*(Data!D67)^2</f>
        <v>1.3124022190279183</v>
      </c>
      <c r="J53" s="32"/>
      <c r="K53" s="32">
        <f>E53*(Data!D67)^4</f>
        <v>24.322783135299886</v>
      </c>
      <c r="L53" s="32"/>
    </row>
    <row r="54" spans="2:12" ht="15" customHeight="1" x14ac:dyDescent="0.25">
      <c r="B54" s="11">
        <v>49</v>
      </c>
      <c r="C54" s="25">
        <f>(Data!F68/100)*6/(3.1415*(Data!D68/1000000)^3)</f>
        <v>525967149639463.81</v>
      </c>
      <c r="D54" s="25"/>
      <c r="E54" s="32">
        <f t="shared" si="0"/>
        <v>5.0353082974275536E-2</v>
      </c>
      <c r="F54" s="32"/>
      <c r="G54" s="32">
        <f>E54*(Data!D68)^3</f>
        <v>5.9058736944712127</v>
      </c>
      <c r="H54" s="32"/>
      <c r="I54" s="32">
        <f>E54*(Data!D68)^2</f>
        <v>1.2065114799736902</v>
      </c>
      <c r="J54" s="32"/>
      <c r="K54" s="32">
        <f>E54*(Data!D68)^4</f>
        <v>28.909251734436584</v>
      </c>
      <c r="L54" s="32"/>
    </row>
    <row r="55" spans="2:12" ht="15" customHeight="1" x14ac:dyDescent="0.25">
      <c r="B55" s="11">
        <v>50</v>
      </c>
      <c r="C55" s="25">
        <f>(Data!F69/100)*6/(3.1415*(Data!D69/1000000)^3)</f>
        <v>372355658265886.38</v>
      </c>
      <c r="D55" s="25"/>
      <c r="E55" s="32">
        <f t="shared" si="0"/>
        <v>3.564719844092025E-2</v>
      </c>
      <c r="F55" s="32"/>
      <c r="G55" s="32">
        <f>E55*(Data!D69)^3</f>
        <v>6.143571397344668</v>
      </c>
      <c r="H55" s="32"/>
      <c r="I55" s="32">
        <f>E55*(Data!D69)^2</f>
        <v>1.1039661091365083</v>
      </c>
      <c r="J55" s="32"/>
      <c r="K55" s="32">
        <f>E55*(Data!D69)^4</f>
        <v>34.188974826223074</v>
      </c>
      <c r="L55" s="32"/>
    </row>
    <row r="56" spans="2:12" ht="15" customHeight="1" x14ac:dyDescent="0.25">
      <c r="B56" s="11">
        <v>51</v>
      </c>
      <c r="C56" s="25">
        <f>(Data!F70/100)*6/(3.1415*(Data!D70/1000000)^3)</f>
        <v>264807935724640.81</v>
      </c>
      <c r="D56" s="25"/>
      <c r="E56" s="32">
        <f t="shared" si="0"/>
        <v>2.5351195353035802E-2</v>
      </c>
      <c r="F56" s="32"/>
      <c r="G56" s="32">
        <f>E56*(Data!D70)^3</f>
        <v>6.3995535389006957</v>
      </c>
      <c r="H56" s="32"/>
      <c r="I56" s="32">
        <f>E56*(Data!D70)^2</f>
        <v>1.0125875852690973</v>
      </c>
      <c r="J56" s="32"/>
      <c r="K56" s="32">
        <f>E56*(Data!D70)^4</f>
        <v>40.445178365852406</v>
      </c>
      <c r="L56" s="32"/>
    </row>
    <row r="57" spans="2:12" ht="15" customHeight="1" x14ac:dyDescent="0.25">
      <c r="B57" s="11">
        <v>52</v>
      </c>
      <c r="C57" s="25">
        <f>(Data!F71/100)*6/(3.1415*(Data!D71/1000000)^3)</f>
        <v>188336162927142.78</v>
      </c>
      <c r="D57" s="25"/>
      <c r="E57" s="32">
        <f t="shared" si="0"/>
        <v>1.803022573829496E-2</v>
      </c>
      <c r="F57" s="32"/>
      <c r="G57" s="32">
        <f>E57*(Data!D71)^3</f>
        <v>6.6738201191392976</v>
      </c>
      <c r="H57" s="32"/>
      <c r="I57" s="32">
        <f>E57*(Data!D71)^2</f>
        <v>0.92950140935087711</v>
      </c>
      <c r="J57" s="32"/>
      <c r="K57" s="32">
        <f>E57*(Data!D71)^4</f>
        <v>47.918028455420156</v>
      </c>
      <c r="L57" s="32"/>
    </row>
    <row r="58" spans="2:12" ht="15" customHeight="1" x14ac:dyDescent="0.25">
      <c r="B58" s="11">
        <v>53</v>
      </c>
      <c r="C58" s="25">
        <f>(Data!F72/100)*6/(3.1415*(Data!D72/1000000)^3)</f>
        <v>133927168100836.58</v>
      </c>
      <c r="D58" s="25"/>
      <c r="E58" s="32">
        <f t="shared" si="0"/>
        <v>1.2821420144801358E-2</v>
      </c>
      <c r="F58" s="32"/>
      <c r="G58" s="32">
        <f>E58*(Data!D72)^3</f>
        <v>6.966371138060472</v>
      </c>
      <c r="H58" s="32"/>
      <c r="I58" s="32">
        <f>E58*(Data!D72)^2</f>
        <v>0.85372195319368538</v>
      </c>
      <c r="J58" s="32"/>
      <c r="K58" s="32">
        <f>E58*(Data!D72)^4</f>
        <v>56.845588486573455</v>
      </c>
      <c r="L58" s="32"/>
    </row>
    <row r="59" spans="2:12" ht="15" customHeight="1" x14ac:dyDescent="0.25">
      <c r="B59" s="11">
        <v>54</v>
      </c>
      <c r="C59" s="25">
        <f>(Data!F73/100)*6/(3.1415*(Data!D73/1000000)^3)</f>
        <v>95663855391853.188</v>
      </c>
      <c r="D59" s="25"/>
      <c r="E59" s="32">
        <f t="shared" si="0"/>
        <v>9.1583096995448889E-3</v>
      </c>
      <c r="F59" s="32"/>
      <c r="G59" s="32">
        <f>E59*(Data!D73)^3</f>
        <v>7.2954910343467931</v>
      </c>
      <c r="H59" s="32"/>
      <c r="I59" s="32">
        <f>E59*(Data!D73)^2</f>
        <v>0.78700011158002092</v>
      </c>
      <c r="J59" s="32"/>
      <c r="K59" s="32">
        <f>E59*(Data!D73)^4</f>
        <v>67.629201888394775</v>
      </c>
      <c r="L59" s="32"/>
    </row>
    <row r="60" spans="2:12" ht="15" customHeight="1" x14ac:dyDescent="0.25">
      <c r="B60" s="11">
        <v>55</v>
      </c>
      <c r="C60" s="25">
        <f>(Data!F74/100)*6/(3.1415*(Data!D74/1000000)^3)</f>
        <v>68212682346177.063</v>
      </c>
      <c r="D60" s="25"/>
      <c r="E60" s="32">
        <f t="shared" si="0"/>
        <v>6.5302915903195854E-3</v>
      </c>
      <c r="F60" s="32"/>
      <c r="G60" s="32">
        <f>E60*(Data!D74)^3</f>
        <v>7.6246109306331133</v>
      </c>
      <c r="H60" s="32"/>
      <c r="I60" s="32">
        <f>E60*(Data!D74)^2</f>
        <v>0.72408460879706682</v>
      </c>
      <c r="J60" s="32"/>
      <c r="K60" s="32">
        <f>E60*(Data!D74)^4</f>
        <v>80.28715309956668</v>
      </c>
      <c r="L60" s="32"/>
    </row>
    <row r="61" spans="2:12" ht="15" customHeight="1" x14ac:dyDescent="0.25">
      <c r="B61" s="11">
        <v>56</v>
      </c>
      <c r="C61" s="25">
        <f>(Data!F75/100)*6/(3.1415*(Data!D75/1000000)^3)</f>
        <v>48461668983232.508</v>
      </c>
      <c r="D61" s="25"/>
      <c r="E61" s="32">
        <f t="shared" si="0"/>
        <v>4.6394426744279915E-3</v>
      </c>
      <c r="F61" s="32"/>
      <c r="G61" s="32">
        <f>E61*(Data!D75)^3</f>
        <v>7.9171619495542878</v>
      </c>
      <c r="H61" s="32"/>
      <c r="I61" s="32">
        <f>E61*(Data!D75)^2</f>
        <v>0.66252401251500315</v>
      </c>
      <c r="J61" s="32"/>
      <c r="K61" s="32">
        <f>E61*(Data!D75)^4</f>
        <v>94.610085297173725</v>
      </c>
      <c r="L61" s="32"/>
    </row>
    <row r="62" spans="2:12" ht="15" customHeight="1" x14ac:dyDescent="0.25">
      <c r="B62" s="11">
        <v>57</v>
      </c>
      <c r="C62" s="25">
        <f>(Data!F76/100)*6/(3.1415*(Data!D76/1000000)^3)</f>
        <v>33711682754705.066</v>
      </c>
      <c r="D62" s="25"/>
      <c r="E62" s="32">
        <f t="shared" si="0"/>
        <v>3.2273634581811792E-3</v>
      </c>
      <c r="F62" s="32"/>
      <c r="G62" s="32">
        <f>E62*(Data!D76)^3</f>
        <v>8.1182907750625954</v>
      </c>
      <c r="H62" s="32"/>
      <c r="I62" s="32">
        <f>E62*(Data!D76)^2</f>
        <v>0.59693314522519081</v>
      </c>
      <c r="J62" s="32"/>
      <c r="K62" s="32">
        <f>E62*(Data!D76)^4</f>
        <v>110.40875454085129</v>
      </c>
      <c r="L62" s="32"/>
    </row>
    <row r="63" spans="2:12" ht="15" customHeight="1" x14ac:dyDescent="0.25">
      <c r="B63" s="11">
        <v>58</v>
      </c>
      <c r="C63" s="25">
        <f>(Data!F77/100)*6/(3.1415*(Data!D77/1000000)^3)</f>
        <v>23045638547029.895</v>
      </c>
      <c r="D63" s="25"/>
      <c r="E63" s="32">
        <f t="shared" si="0"/>
        <v>2.2062574644617912E-3</v>
      </c>
      <c r="F63" s="32"/>
      <c r="G63" s="32">
        <f>E63*(Data!D77)^3</f>
        <v>8.1365752137451715</v>
      </c>
      <c r="H63" s="32"/>
      <c r="I63" s="32">
        <f>E63*(Data!D77)^2</f>
        <v>0.52663917241069069</v>
      </c>
      <c r="J63" s="32"/>
      <c r="K63" s="32">
        <f>E63*(Data!D77)^4</f>
        <v>125.71008705236288</v>
      </c>
      <c r="L63" s="32"/>
    </row>
    <row r="64" spans="2:12" ht="15" customHeight="1" x14ac:dyDescent="0.25">
      <c r="B64" s="11">
        <v>59</v>
      </c>
      <c r="C64" s="25">
        <f>(Data!F78/100)*6/(3.1415*(Data!D78/1000000)^3)</f>
        <v>15369936770376.02</v>
      </c>
      <c r="D64" s="25"/>
      <c r="E64" s="32">
        <f t="shared" si="0"/>
        <v>1.4714297309986297E-3</v>
      </c>
      <c r="F64" s="32"/>
      <c r="G64" s="32">
        <f>E64*(Data!D78)^3</f>
        <v>7.9537308269194362</v>
      </c>
      <c r="H64" s="32"/>
      <c r="I64" s="32">
        <f>E64*(Data!D78)^2</f>
        <v>0.45320403572190526</v>
      </c>
      <c r="J64" s="32"/>
      <c r="K64" s="32">
        <f>E64*(Data!D78)^4</f>
        <v>139.58797601243606</v>
      </c>
      <c r="L64" s="32"/>
    </row>
    <row r="65" spans="2:12" ht="15" customHeight="1" x14ac:dyDescent="0.25">
      <c r="B65" s="11">
        <v>60</v>
      </c>
      <c r="C65" s="25">
        <f>(Data!F79/100)*6/(3.1415*(Data!D79/1000000)^3)</f>
        <v>9886152561525.1328</v>
      </c>
      <c r="D65" s="25"/>
      <c r="E65" s="32">
        <f t="shared" si="0"/>
        <v>9.4644363353880328E-4</v>
      </c>
      <c r="F65" s="32"/>
      <c r="G65" s="32">
        <f>E65*(Data!D79)^3</f>
        <v>7.5149042985376751</v>
      </c>
      <c r="H65" s="32"/>
      <c r="I65" s="32">
        <f>E65*(Data!D79)^2</f>
        <v>0.37668693225752753</v>
      </c>
      <c r="J65" s="32"/>
      <c r="K65" s="32">
        <f>E65*(Data!D79)^4</f>
        <v>149.92234075582661</v>
      </c>
      <c r="L65" s="32"/>
    </row>
    <row r="66" spans="2:12" ht="15" customHeight="1" x14ac:dyDescent="0.25">
      <c r="B66" s="11">
        <v>61</v>
      </c>
      <c r="C66" s="25">
        <f>(Data!F80/100)*6/(3.1415*(Data!D80/1000000)^3)</f>
        <v>6147254159471.583</v>
      </c>
      <c r="D66" s="25"/>
      <c r="E66" s="32">
        <f t="shared" si="0"/>
        <v>5.8850291119513754E-4</v>
      </c>
      <c r="F66" s="32"/>
      <c r="G66" s="32">
        <f>E66*(Data!D80)^3</f>
        <v>6.8383800672824577</v>
      </c>
      <c r="H66" s="32"/>
      <c r="I66" s="32">
        <f>E66*(Data!D80)^2</f>
        <v>0.30191523475860743</v>
      </c>
      <c r="J66" s="32"/>
      <c r="K66" s="32">
        <f>E66*(Data!D80)^4</f>
        <v>154.88930852394765</v>
      </c>
      <c r="L66" s="32"/>
    </row>
    <row r="67" spans="2:12" ht="15" customHeight="1" x14ac:dyDescent="0.25">
      <c r="B67" s="11">
        <v>62</v>
      </c>
      <c r="C67" s="25">
        <f>(Data!F81/100)*6/(3.1415*(Data!D81/1000000)^3)</f>
        <v>3624328018146.832</v>
      </c>
      <c r="D67" s="25"/>
      <c r="E67" s="32">
        <f t="shared" si="0"/>
        <v>3.4697240987167189E-4</v>
      </c>
      <c r="F67" s="32"/>
      <c r="G67" s="32">
        <f>E67*(Data!D81)^3</f>
        <v>5.9241581331537878</v>
      </c>
      <c r="H67" s="32"/>
      <c r="I67" s="32">
        <f>E67*(Data!D81)^2</f>
        <v>0.23006439352053545</v>
      </c>
      <c r="J67" s="32"/>
      <c r="K67" s="32">
        <f>E67*(Data!D81)^4</f>
        <v>152.54707192871004</v>
      </c>
      <c r="L67" s="32"/>
    </row>
    <row r="68" spans="2:12" ht="15" customHeight="1" x14ac:dyDescent="0.25">
      <c r="B68" s="11">
        <v>63</v>
      </c>
      <c r="C68" s="25">
        <f>(Data!F82/100)*6/(3.1415*(Data!D82/1000000)^3)</f>
        <v>2030103648456.8372</v>
      </c>
      <c r="D68" s="25"/>
      <c r="E68" s="32">
        <f t="shared" si="0"/>
        <v>1.9435049798679824E-4</v>
      </c>
      <c r="F68" s="32"/>
      <c r="G68" s="32">
        <f>E68*(Data!D82)^3</f>
        <v>4.8636606895645293</v>
      </c>
      <c r="H68" s="32"/>
      <c r="I68" s="32">
        <f>E68*(Data!D82)^2</f>
        <v>0.16627899793383005</v>
      </c>
      <c r="J68" s="32"/>
      <c r="K68" s="32">
        <f>E68*(Data!D82)^4</f>
        <v>142.26207516976248</v>
      </c>
      <c r="L68" s="32"/>
    </row>
    <row r="69" spans="2:12" ht="15" customHeight="1" x14ac:dyDescent="0.25">
      <c r="B69" s="11">
        <v>64</v>
      </c>
      <c r="C69" s="25">
        <f>(Data!F83/100)*6/(3.1415*(Data!D83/1000000)^3)</f>
        <v>1075145287249.7197</v>
      </c>
      <c r="D69" s="25"/>
      <c r="E69" s="32">
        <f t="shared" si="0"/>
        <v>1.0292825301997624E-4</v>
      </c>
      <c r="F69" s="32"/>
      <c r="G69" s="32">
        <f>E69*(Data!D83)^3</f>
        <v>3.7665943686101229</v>
      </c>
      <c r="H69" s="32"/>
      <c r="I69" s="32">
        <f>E69*(Data!D83)^2</f>
        <v>0.11345163760873864</v>
      </c>
      <c r="J69" s="32"/>
      <c r="K69" s="32">
        <f>E69*(Data!D83)^4</f>
        <v>125.05093303785611</v>
      </c>
      <c r="L69" s="32"/>
    </row>
    <row r="70" spans="2:12" ht="15" customHeight="1" x14ac:dyDescent="0.25">
      <c r="B70" s="11">
        <v>65</v>
      </c>
      <c r="C70" s="25">
        <f>(Data!F84/100)*6/(3.1415*(Data!D84/1000000)^3)</f>
        <v>531100125601.25012</v>
      </c>
      <c r="D70" s="25"/>
      <c r="E70" s="32">
        <f t="shared" si="0"/>
        <v>5.0844484699052375E-5</v>
      </c>
      <c r="F70" s="32"/>
      <c r="G70" s="32">
        <f>E70*(Data!D84)^3</f>
        <v>2.7243813637034395</v>
      </c>
      <c r="H70" s="32"/>
      <c r="I70" s="32">
        <f>E70*(Data!D84)^2</f>
        <v>7.2264757657916165E-2</v>
      </c>
      <c r="J70" s="32"/>
      <c r="K70" s="32">
        <f>E70*(Data!D84)^4</f>
        <v>102.70917741161966</v>
      </c>
      <c r="L70" s="32"/>
    </row>
    <row r="71" spans="2:12" ht="15" customHeight="1" x14ac:dyDescent="0.25">
      <c r="B71" s="11">
        <v>66</v>
      </c>
      <c r="C71" s="25">
        <f>(Data!F85/100)*6/(3.1415*(Data!D85/1000000)^3)</f>
        <v>245178893843.61731</v>
      </c>
      <c r="D71" s="25"/>
      <c r="E71" s="32">
        <f t="shared" ref="E71:E105" si="1">C71*100/SUM($C$6:$D$121)</f>
        <v>2.3472023288357969E-5</v>
      </c>
      <c r="F71" s="32"/>
      <c r="G71" s="32">
        <f>E71*(Data!D85)^3</f>
        <v>1.8467283069399147</v>
      </c>
      <c r="H71" s="32"/>
      <c r="I71" s="32">
        <f>E71*(Data!D85)^2</f>
        <v>4.3097510080278061E-2</v>
      </c>
      <c r="J71" s="32"/>
      <c r="K71" s="32">
        <f>E71*(Data!D85)^4</f>
        <v>79.132307952375356</v>
      </c>
      <c r="L71" s="32"/>
    </row>
    <row r="72" spans="2:12" ht="15" customHeight="1" x14ac:dyDescent="0.25">
      <c r="B72" s="11">
        <v>67</v>
      </c>
      <c r="C72" s="25">
        <f>(Data!F86/100)*6/(3.1415*(Data!D86/1000000)^3)</f>
        <v>105829629735.95976</v>
      </c>
      <c r="D72" s="25"/>
      <c r="E72" s="32">
        <f t="shared" si="1"/>
        <v>1.013152272130383E-5</v>
      </c>
      <c r="F72" s="32"/>
      <c r="G72" s="32">
        <f>E72*(Data!D86)^3</f>
        <v>1.1702040756846983</v>
      </c>
      <c r="H72" s="32"/>
      <c r="I72" s="32">
        <f>E72*(Data!D86)^2</f>
        <v>2.4028831122889081E-2</v>
      </c>
      <c r="J72" s="32"/>
      <c r="K72" s="32">
        <f>E72*(Data!D86)^4</f>
        <v>56.988938485844805</v>
      </c>
      <c r="L72" s="32"/>
    </row>
    <row r="73" spans="2:12" ht="15" customHeight="1" x14ac:dyDescent="0.25">
      <c r="B73" s="11">
        <v>68</v>
      </c>
      <c r="C73" s="25">
        <f>(Data!F87/100)*6/(3.1415*(Data!D87/1000000)^3)</f>
        <v>43926430921.030457</v>
      </c>
      <c r="D73" s="25"/>
      <c r="E73" s="32">
        <f t="shared" si="1"/>
        <v>4.2052649532324966E-6</v>
      </c>
      <c r="F73" s="32"/>
      <c r="G73" s="32">
        <f>E73*(Data!D87)^3</f>
        <v>0.71309310862036324</v>
      </c>
      <c r="H73" s="32"/>
      <c r="I73" s="32">
        <f>E73*(Data!D87)^2</f>
        <v>1.2883344329184521E-2</v>
      </c>
      <c r="J73" s="32"/>
      <c r="K73" s="32">
        <f>E73*(Data!D87)^4</f>
        <v>39.469703562137106</v>
      </c>
      <c r="L73" s="32"/>
    </row>
    <row r="74" spans="2:12" ht="15" customHeight="1" x14ac:dyDescent="0.25">
      <c r="B74" s="11">
        <v>69</v>
      </c>
      <c r="C74" s="25">
        <f>(Data!F88/100)*6/(3.1415*(Data!D88/1000000)^3)</f>
        <v>19186787192.60799</v>
      </c>
      <c r="D74" s="25"/>
      <c r="E74" s="32">
        <f t="shared" si="1"/>
        <v>1.8368331333647018E-6</v>
      </c>
      <c r="F74" s="32"/>
      <c r="G74" s="32">
        <f>E74*(Data!D88)^3</f>
        <v>0.45711096706433529</v>
      </c>
      <c r="H74" s="32"/>
      <c r="I74" s="32">
        <f>E74*(Data!D88)^2</f>
        <v>7.2672649771754411E-3</v>
      </c>
      <c r="J74" s="32"/>
      <c r="K74" s="32">
        <f>E74*(Data!D88)^4</f>
        <v>28.752279828346694</v>
      </c>
      <c r="L74" s="32"/>
    </row>
    <row r="75" spans="2:12" ht="15" customHeight="1" x14ac:dyDescent="0.25">
      <c r="B75" s="11">
        <v>70</v>
      </c>
      <c r="C75" s="25">
        <f>(Data!F89/100)*6/(3.1415*(Data!D89/1000000)^3)</f>
        <v>9424970337.4216423</v>
      </c>
      <c r="D75" s="25"/>
      <c r="E75" s="32">
        <f t="shared" si="1"/>
        <v>9.0229268834676615E-7</v>
      </c>
      <c r="F75" s="32"/>
      <c r="G75" s="32">
        <f>E75*(Data!D89)^3</f>
        <v>0.32911989628632143</v>
      </c>
      <c r="H75" s="32"/>
      <c r="I75" s="32">
        <f>E75*(Data!D89)^2</f>
        <v>4.6062966590107966E-3</v>
      </c>
      <c r="J75" s="32"/>
      <c r="K75" s="32">
        <f>E75*(Data!D89)^4</f>
        <v>23.515616589657665</v>
      </c>
      <c r="L75" s="32"/>
    </row>
    <row r="76" spans="2:12" ht="15" customHeight="1" x14ac:dyDescent="0.25">
      <c r="B76" s="11">
        <v>71</v>
      </c>
      <c r="C76" s="25">
        <f>(Data!F90/100)*6/(3.1415*(Data!D90/1000000)^3)</f>
        <v>5707764963.439188</v>
      </c>
      <c r="D76" s="25"/>
      <c r="E76" s="32">
        <f t="shared" si="1"/>
        <v>5.4642873228627216E-7</v>
      </c>
      <c r="F76" s="32"/>
      <c r="G76" s="32">
        <f>E76*(Data!D90)^3</f>
        <v>0.29255101892117463</v>
      </c>
      <c r="H76" s="32"/>
      <c r="I76" s="32">
        <f>E76*(Data!D90)^2</f>
        <v>3.6028450606055986E-3</v>
      </c>
      <c r="J76" s="32"/>
      <c r="K76" s="32">
        <f>E76*(Data!D90)^4</f>
        <v>23.755142736399382</v>
      </c>
      <c r="L76" s="32"/>
    </row>
    <row r="77" spans="2:12" ht="15" customHeight="1" x14ac:dyDescent="0.25">
      <c r="B77" s="11">
        <v>72</v>
      </c>
      <c r="C77" s="25">
        <f>(Data!F91/100)*6/(3.1415*(Data!D91/1000000)^3)</f>
        <v>3405987874.4922066</v>
      </c>
      <c r="D77" s="25"/>
      <c r="E77" s="32">
        <f t="shared" si="1"/>
        <v>3.2606977483525806E-7</v>
      </c>
      <c r="F77" s="32"/>
      <c r="G77" s="32">
        <f>E77*(Data!D91)^3</f>
        <v>0.25598214155602778</v>
      </c>
      <c r="H77" s="32"/>
      <c r="I77" s="32">
        <f>E77*(Data!D91)^2</f>
        <v>2.7748741632089733E-3</v>
      </c>
      <c r="J77" s="32"/>
      <c r="K77" s="32">
        <f>E77*(Data!D91)^4</f>
        <v>23.614352558543562</v>
      </c>
      <c r="L77" s="32"/>
    </row>
    <row r="78" spans="2:12" ht="15" customHeight="1" x14ac:dyDescent="0.25">
      <c r="B78" s="11">
        <v>73</v>
      </c>
      <c r="C78" s="25">
        <f>(Data!F92/100)*6/(3.1415*(Data!D92/1000000)^3)</f>
        <v>2005503022.8393245</v>
      </c>
      <c r="D78" s="25"/>
      <c r="E78" s="32">
        <f t="shared" si="1"/>
        <v>1.9199537496478665E-7</v>
      </c>
      <c r="F78" s="32"/>
      <c r="G78" s="32">
        <f>E78*(Data!D92)^3</f>
        <v>0.21941326419088097</v>
      </c>
      <c r="H78" s="32"/>
      <c r="I78" s="32">
        <f>E78*(Data!D92)^2</f>
        <v>2.0986443251160307E-3</v>
      </c>
      <c r="J78" s="32"/>
      <c r="K78" s="32">
        <f>E78*(Data!D92)^4</f>
        <v>22.93965677115661</v>
      </c>
      <c r="L78" s="32"/>
    </row>
    <row r="79" spans="2:12" ht="15" customHeight="1" x14ac:dyDescent="0.25">
      <c r="B79" s="11">
        <v>74</v>
      </c>
      <c r="C79" s="25">
        <f>(Data!F93/100)*6/(3.1415*(Data!D93/1000000)^3)</f>
        <v>1020036732.9451377</v>
      </c>
      <c r="D79" s="25"/>
      <c r="E79" s="32">
        <f t="shared" si="1"/>
        <v>9.765247560803504E-8</v>
      </c>
      <c r="F79" s="32"/>
      <c r="G79" s="32">
        <f>E79*(Data!D93)^3</f>
        <v>0.16455994814316072</v>
      </c>
      <c r="H79" s="32"/>
      <c r="I79" s="32">
        <f>E79*(Data!D93)^2</f>
        <v>1.3828567070853842E-3</v>
      </c>
      <c r="J79" s="32"/>
      <c r="K79" s="32">
        <f>E79*(Data!D93)^4</f>
        <v>19.582633829036126</v>
      </c>
      <c r="L79" s="32"/>
    </row>
    <row r="80" spans="2:12" ht="15" customHeight="1" x14ac:dyDescent="0.25">
      <c r="B80" s="11">
        <v>75</v>
      </c>
      <c r="C80" s="25">
        <f>(Data!F94/100)*6/(3.1415*(Data!D94/1000000)^3)</f>
        <v>230312524.33130616</v>
      </c>
      <c r="D80" s="25"/>
      <c r="E80" s="32">
        <f t="shared" si="1"/>
        <v>2.2048802202986447E-8</v>
      </c>
      <c r="F80" s="32"/>
      <c r="G80" s="32">
        <f>E80*(Data!D94)^3</f>
        <v>5.4853316047720251E-2</v>
      </c>
      <c r="H80" s="32"/>
      <c r="I80" s="32">
        <f>E80*(Data!D94)^2</f>
        <v>4.048215206473819E-4</v>
      </c>
      <c r="J80" s="32"/>
      <c r="K80" s="32">
        <f>E80*(Data!D94)^4</f>
        <v>7.4326243244660937</v>
      </c>
      <c r="L80" s="32"/>
    </row>
    <row r="81" spans="2:12" ht="15" customHeight="1" x14ac:dyDescent="0.25">
      <c r="B81" s="11">
        <v>76</v>
      </c>
      <c r="C81" s="25">
        <f>(Data!F95/100)*6/(3.1415*(Data!D95/1000000)^3)</f>
        <v>158420106.75448596</v>
      </c>
      <c r="D81" s="25"/>
      <c r="E81" s="32">
        <f t="shared" si="1"/>
        <v>1.5166233833558228E-8</v>
      </c>
      <c r="F81" s="32"/>
      <c r="G81" s="32">
        <f>E81*(Data!D95)^3</f>
        <v>5.4853316047720251E-2</v>
      </c>
      <c r="H81" s="32"/>
      <c r="I81" s="32">
        <f>E81*(Data!D95)^2</f>
        <v>3.5735059314475736E-4</v>
      </c>
      <c r="J81" s="32"/>
      <c r="K81" s="32">
        <f>E81*(Data!D95)^4</f>
        <v>8.4199840133250596</v>
      </c>
      <c r="L81" s="32"/>
    </row>
    <row r="82" spans="2:12" ht="15" customHeight="1" x14ac:dyDescent="0.25">
      <c r="B82" s="11">
        <v>77</v>
      </c>
      <c r="C82" s="25">
        <f>(Data!F96/100)*6/(3.1415*(Data!D96/1000000)^3)</f>
        <v>0</v>
      </c>
      <c r="D82" s="25"/>
      <c r="E82" s="32">
        <f t="shared" si="1"/>
        <v>0</v>
      </c>
      <c r="F82" s="32"/>
      <c r="G82" s="32">
        <f>E82*(Data!D96)^3</f>
        <v>0</v>
      </c>
      <c r="H82" s="32"/>
      <c r="I82" s="32">
        <f>E82*(Data!D96)^2</f>
        <v>0</v>
      </c>
      <c r="J82" s="32"/>
      <c r="K82" s="32">
        <f>E82*(Data!D96)^4</f>
        <v>0</v>
      </c>
      <c r="L82" s="32"/>
    </row>
    <row r="83" spans="2:12" ht="15" customHeight="1" x14ac:dyDescent="0.25">
      <c r="B83" s="11">
        <v>78</v>
      </c>
      <c r="C83" s="25">
        <f>(Data!F97/100)*6/(3.1415*(Data!D97/1000000)^3)</f>
        <v>0</v>
      </c>
      <c r="D83" s="25"/>
      <c r="E83" s="32">
        <f t="shared" si="1"/>
        <v>0</v>
      </c>
      <c r="F83" s="32"/>
      <c r="G83" s="32">
        <f>E83*(Data!D97)^3</f>
        <v>0</v>
      </c>
      <c r="H83" s="32"/>
      <c r="I83" s="32">
        <f>E83*(Data!D97)^2</f>
        <v>0</v>
      </c>
      <c r="J83" s="32"/>
      <c r="K83" s="32">
        <f>E83*(Data!D97)^4</f>
        <v>0</v>
      </c>
      <c r="L83" s="32"/>
    </row>
    <row r="84" spans="2:12" ht="15" customHeight="1" x14ac:dyDescent="0.25">
      <c r="B84" s="11">
        <v>79</v>
      </c>
      <c r="C84" s="25">
        <f>(Data!F98/100)*6/(3.1415*(Data!D98/1000000)^3)</f>
        <v>0</v>
      </c>
      <c r="D84" s="25"/>
      <c r="E84" s="32">
        <f t="shared" si="1"/>
        <v>0</v>
      </c>
      <c r="F84" s="32"/>
      <c r="G84" s="32">
        <f>E84*(Data!D98)^3</f>
        <v>0</v>
      </c>
      <c r="H84" s="32"/>
      <c r="I84" s="32">
        <f>E84*(Data!D98)^2</f>
        <v>0</v>
      </c>
      <c r="J84" s="32"/>
      <c r="K84" s="32">
        <f>E84*(Data!D98)^4</f>
        <v>0</v>
      </c>
      <c r="L84" s="32"/>
    </row>
    <row r="85" spans="2:12" ht="15" customHeight="1" x14ac:dyDescent="0.25">
      <c r="B85" s="11">
        <v>80</v>
      </c>
      <c r="C85" s="25">
        <f>(Data!F99/100)*6/(3.1415*(Data!D99/1000000)^3)</f>
        <v>0</v>
      </c>
      <c r="D85" s="25"/>
      <c r="E85" s="32">
        <f t="shared" si="1"/>
        <v>0</v>
      </c>
      <c r="F85" s="32"/>
      <c r="G85" s="32">
        <f>E85*(Data!D99)^3</f>
        <v>0</v>
      </c>
      <c r="H85" s="32"/>
      <c r="I85" s="32">
        <f>E85*(Data!D99)^2</f>
        <v>0</v>
      </c>
      <c r="J85" s="32"/>
      <c r="K85" s="32">
        <f>E85*(Data!D99)^4</f>
        <v>0</v>
      </c>
      <c r="L85" s="32"/>
    </row>
    <row r="86" spans="2:12" ht="15" customHeight="1" x14ac:dyDescent="0.25">
      <c r="B86" s="11">
        <v>81</v>
      </c>
      <c r="C86" s="25">
        <f>(Data!F100/100)*6/(3.1415*(Data!D100/1000000)^3)</f>
        <v>0</v>
      </c>
      <c r="D86" s="25"/>
      <c r="E86" s="32">
        <f t="shared" si="1"/>
        <v>0</v>
      </c>
      <c r="F86" s="32"/>
      <c r="G86" s="32">
        <f>E86*(Data!D100)^3</f>
        <v>0</v>
      </c>
      <c r="H86" s="32"/>
      <c r="I86" s="32">
        <f>E86*(Data!D100)^2</f>
        <v>0</v>
      </c>
      <c r="J86" s="32"/>
      <c r="K86" s="32">
        <f>E86*(Data!D100)^4</f>
        <v>0</v>
      </c>
      <c r="L86" s="32"/>
    </row>
    <row r="87" spans="2:12" ht="15" customHeight="1" x14ac:dyDescent="0.25">
      <c r="B87" s="11">
        <v>82</v>
      </c>
      <c r="C87" s="25">
        <f>(Data!F101/100)*6/(3.1415*(Data!D101/1000000)^3)</f>
        <v>0</v>
      </c>
      <c r="D87" s="25"/>
      <c r="E87" s="32">
        <f t="shared" si="1"/>
        <v>0</v>
      </c>
      <c r="F87" s="32"/>
      <c r="G87" s="32">
        <f>E87*(Data!D101)^3</f>
        <v>0</v>
      </c>
      <c r="H87" s="32"/>
      <c r="I87" s="32">
        <f>E87*(Data!D101)^2</f>
        <v>0</v>
      </c>
      <c r="J87" s="32"/>
      <c r="K87" s="32">
        <f>E87*(Data!D101)^4</f>
        <v>0</v>
      </c>
      <c r="L87" s="32"/>
    </row>
    <row r="88" spans="2:12" ht="15" customHeight="1" x14ac:dyDescent="0.25">
      <c r="B88" s="11">
        <v>83</v>
      </c>
      <c r="C88" s="25">
        <f>(Data!F102/100)*6/(3.1415*(Data!D102/1000000)^3)</f>
        <v>0</v>
      </c>
      <c r="D88" s="25"/>
      <c r="E88" s="32">
        <f t="shared" si="1"/>
        <v>0</v>
      </c>
      <c r="F88" s="32"/>
      <c r="G88" s="32">
        <f>E88*(Data!D102)^3</f>
        <v>0</v>
      </c>
      <c r="H88" s="32"/>
      <c r="I88" s="32">
        <f>E88*(Data!D102)^2</f>
        <v>0</v>
      </c>
      <c r="J88" s="32"/>
      <c r="K88" s="32">
        <f>E88*(Data!D102)^4</f>
        <v>0</v>
      </c>
      <c r="L88" s="32"/>
    </row>
    <row r="89" spans="2:12" ht="15" customHeight="1" x14ac:dyDescent="0.25">
      <c r="B89" s="11">
        <v>84</v>
      </c>
      <c r="C89" s="25">
        <f>(Data!F103/100)*6/(3.1415*(Data!D103/1000000)^3)</f>
        <v>0</v>
      </c>
      <c r="D89" s="25"/>
      <c r="E89" s="32">
        <f t="shared" si="1"/>
        <v>0</v>
      </c>
      <c r="F89" s="32"/>
      <c r="G89" s="32">
        <f>E89*(Data!D103)^3</f>
        <v>0</v>
      </c>
      <c r="H89" s="32"/>
      <c r="I89" s="32">
        <f>E89*(Data!D103)^2</f>
        <v>0</v>
      </c>
      <c r="J89" s="32"/>
      <c r="K89" s="32">
        <f>E89*(Data!D103)^4</f>
        <v>0</v>
      </c>
      <c r="L89" s="32"/>
    </row>
    <row r="90" spans="2:12" ht="15" customHeight="1" x14ac:dyDescent="0.25">
      <c r="B90" s="11">
        <v>85</v>
      </c>
      <c r="C90" s="25">
        <f>(Data!F104/100)*6/(3.1415*(Data!D104/1000000)^3)</f>
        <v>0</v>
      </c>
      <c r="D90" s="25"/>
      <c r="E90" s="32">
        <f t="shared" si="1"/>
        <v>0</v>
      </c>
      <c r="F90" s="32"/>
      <c r="G90" s="32">
        <f>E90*(Data!D104)^3</f>
        <v>0</v>
      </c>
      <c r="H90" s="32"/>
      <c r="I90" s="32">
        <f>E90*(Data!D104)^2</f>
        <v>0</v>
      </c>
      <c r="J90" s="32"/>
      <c r="K90" s="32">
        <f>E90*(Data!D104)^4</f>
        <v>0</v>
      </c>
      <c r="L90" s="32"/>
    </row>
    <row r="91" spans="2:12" ht="15" customHeight="1" x14ac:dyDescent="0.25">
      <c r="B91" s="11">
        <v>86</v>
      </c>
      <c r="C91" s="25">
        <f>(Data!F105/100)*6/(3.1415*(Data!D105/1000000)^3)</f>
        <v>0</v>
      </c>
      <c r="D91" s="25"/>
      <c r="E91" s="32">
        <f t="shared" si="1"/>
        <v>0</v>
      </c>
      <c r="F91" s="32"/>
      <c r="G91" s="32">
        <f>E91*(Data!D105)^3</f>
        <v>0</v>
      </c>
      <c r="H91" s="32"/>
      <c r="I91" s="32">
        <f>E91*(Data!D105)^2</f>
        <v>0</v>
      </c>
      <c r="J91" s="32"/>
      <c r="K91" s="32">
        <f>E91*(Data!D105)^4</f>
        <v>0</v>
      </c>
      <c r="L91" s="32"/>
    </row>
    <row r="92" spans="2:12" ht="15" customHeight="1" x14ac:dyDescent="0.25">
      <c r="B92" s="11">
        <v>87</v>
      </c>
      <c r="C92" s="25">
        <f>(Data!F106/100)*6/(3.1415*(Data!D106/1000000)^3)</f>
        <v>0</v>
      </c>
      <c r="D92" s="25"/>
      <c r="E92" s="32">
        <f t="shared" si="1"/>
        <v>0</v>
      </c>
      <c r="F92" s="32"/>
      <c r="G92" s="32">
        <f>E92*(Data!D106)^3</f>
        <v>0</v>
      </c>
      <c r="H92" s="32"/>
      <c r="I92" s="32">
        <f>E92*(Data!D106)^2</f>
        <v>0</v>
      </c>
      <c r="J92" s="32"/>
      <c r="K92" s="32">
        <f>E92*(Data!D106)^4</f>
        <v>0</v>
      </c>
      <c r="L92" s="32"/>
    </row>
    <row r="93" spans="2:12" ht="15" customHeight="1" x14ac:dyDescent="0.25">
      <c r="B93" s="11">
        <v>88</v>
      </c>
      <c r="C93" s="25">
        <f>(Data!F107/100)*6/(3.1415*(Data!D107/1000000)^3)</f>
        <v>0</v>
      </c>
      <c r="D93" s="25"/>
      <c r="E93" s="32">
        <f t="shared" si="1"/>
        <v>0</v>
      </c>
      <c r="F93" s="32"/>
      <c r="G93" s="32">
        <f>E93*(Data!D107)^3</f>
        <v>0</v>
      </c>
      <c r="H93" s="32"/>
      <c r="I93" s="32">
        <f>E93*(Data!D107)^2</f>
        <v>0</v>
      </c>
      <c r="J93" s="32"/>
      <c r="K93" s="32">
        <f>E93*(Data!D107)^4</f>
        <v>0</v>
      </c>
      <c r="L93" s="32"/>
    </row>
    <row r="94" spans="2:12" ht="15" customHeight="1" x14ac:dyDescent="0.25">
      <c r="B94" s="11">
        <v>89</v>
      </c>
      <c r="C94" s="25">
        <f>(Data!F108/100)*6/(3.1415*(Data!D108/1000000)^3)</f>
        <v>0</v>
      </c>
      <c r="D94" s="25"/>
      <c r="E94" s="32">
        <f t="shared" si="1"/>
        <v>0</v>
      </c>
      <c r="F94" s="32"/>
      <c r="G94" s="32">
        <f>E94*(Data!D108)^3</f>
        <v>0</v>
      </c>
      <c r="H94" s="32"/>
      <c r="I94" s="32">
        <f>E94*(Data!D108)^2</f>
        <v>0</v>
      </c>
      <c r="J94" s="32"/>
      <c r="K94" s="32">
        <f>E94*(Data!D108)^4</f>
        <v>0</v>
      </c>
      <c r="L94" s="32"/>
    </row>
    <row r="95" spans="2:12" ht="15" customHeight="1" x14ac:dyDescent="0.25">
      <c r="B95" s="11">
        <v>90</v>
      </c>
      <c r="C95" s="25">
        <f>(Data!F109/100)*6/(3.1415*(Data!D109/1000000)^3)</f>
        <v>0</v>
      </c>
      <c r="D95" s="25"/>
      <c r="E95" s="32">
        <f t="shared" si="1"/>
        <v>0</v>
      </c>
      <c r="F95" s="32"/>
      <c r="G95" s="32">
        <f>E95*(Data!D109)^3</f>
        <v>0</v>
      </c>
      <c r="H95" s="32"/>
      <c r="I95" s="32">
        <f>E95*(Data!D109)^2</f>
        <v>0</v>
      </c>
      <c r="J95" s="32"/>
      <c r="K95" s="32">
        <f>E95*(Data!D109)^4</f>
        <v>0</v>
      </c>
      <c r="L95" s="32"/>
    </row>
    <row r="96" spans="2:12" ht="15" customHeight="1" x14ac:dyDescent="0.25">
      <c r="B96" s="11">
        <v>91</v>
      </c>
      <c r="C96" s="25">
        <f>(Data!F110/100)*6/(3.1415*(Data!D110/1000000)^3)</f>
        <v>0</v>
      </c>
      <c r="D96" s="25"/>
      <c r="E96" s="32">
        <f t="shared" si="1"/>
        <v>0</v>
      </c>
      <c r="F96" s="32"/>
      <c r="G96" s="32">
        <f>E96*(Data!D110)^3</f>
        <v>0</v>
      </c>
      <c r="H96" s="32"/>
      <c r="I96" s="32">
        <f>E96*(Data!D110)^2</f>
        <v>0</v>
      </c>
      <c r="J96" s="32"/>
      <c r="K96" s="32">
        <f>E96*(Data!D110)^4</f>
        <v>0</v>
      </c>
      <c r="L96" s="32"/>
    </row>
    <row r="97" spans="2:12" ht="15" customHeight="1" x14ac:dyDescent="0.25">
      <c r="B97" s="11">
        <v>92</v>
      </c>
      <c r="C97" s="25">
        <f>(Data!F111/100)*6/(3.1415*(Data!D111/1000000)^3)</f>
        <v>0</v>
      </c>
      <c r="D97" s="25"/>
      <c r="E97" s="32">
        <f t="shared" si="1"/>
        <v>0</v>
      </c>
      <c r="F97" s="32"/>
      <c r="G97" s="32">
        <f>E97*(Data!D111)^3</f>
        <v>0</v>
      </c>
      <c r="H97" s="32"/>
      <c r="I97" s="32">
        <f>E97*(Data!D111)^2</f>
        <v>0</v>
      </c>
      <c r="J97" s="32"/>
      <c r="K97" s="32">
        <f>E97*(Data!D111)^4</f>
        <v>0</v>
      </c>
      <c r="L97" s="32"/>
    </row>
    <row r="98" spans="2:12" ht="15" customHeight="1" x14ac:dyDescent="0.25">
      <c r="B98" s="11">
        <v>93</v>
      </c>
      <c r="C98" s="25">
        <f>(Data!F112/100)*6/(3.1415*(Data!D112/1000000)^3)</f>
        <v>0</v>
      </c>
      <c r="D98" s="25"/>
      <c r="E98" s="32">
        <f t="shared" si="1"/>
        <v>0</v>
      </c>
      <c r="F98" s="32"/>
      <c r="G98" s="32">
        <f>E98*(Data!D112)^3</f>
        <v>0</v>
      </c>
      <c r="H98" s="32"/>
      <c r="I98" s="32">
        <f>E98*(Data!D112)^2</f>
        <v>0</v>
      </c>
      <c r="J98" s="32"/>
      <c r="K98" s="32">
        <f>E98*(Data!D112)^4</f>
        <v>0</v>
      </c>
      <c r="L98" s="32"/>
    </row>
    <row r="99" spans="2:12" ht="15" customHeight="1" x14ac:dyDescent="0.25">
      <c r="B99" s="11">
        <v>94</v>
      </c>
      <c r="C99" s="25">
        <f>(Data!F113/100)*6/(3.1415*(Data!D113/1000000)^3)</f>
        <v>0</v>
      </c>
      <c r="D99" s="25"/>
      <c r="E99" s="32">
        <f t="shared" si="1"/>
        <v>0</v>
      </c>
      <c r="F99" s="32"/>
      <c r="G99" s="32">
        <f>E99*(Data!D113)^3</f>
        <v>0</v>
      </c>
      <c r="H99" s="32"/>
      <c r="I99" s="32">
        <f>E99*(Data!D113)^2</f>
        <v>0</v>
      </c>
      <c r="J99" s="32"/>
      <c r="K99" s="32">
        <f>E99*(Data!D113)^4</f>
        <v>0</v>
      </c>
      <c r="L99" s="32"/>
    </row>
    <row r="100" spans="2:12" ht="15" customHeight="1" x14ac:dyDescent="0.25">
      <c r="B100" s="11">
        <v>95</v>
      </c>
      <c r="C100" s="25">
        <f>(Data!F114/100)*6/(3.1415*(Data!D114/1000000)^3)</f>
        <v>0</v>
      </c>
      <c r="D100" s="25"/>
      <c r="E100" s="32">
        <f t="shared" si="1"/>
        <v>0</v>
      </c>
      <c r="F100" s="32"/>
      <c r="G100" s="32">
        <f>E100*(Data!D114)^3</f>
        <v>0</v>
      </c>
      <c r="H100" s="32"/>
      <c r="I100" s="32">
        <f>E100*(Data!D114)^2</f>
        <v>0</v>
      </c>
      <c r="J100" s="32"/>
      <c r="K100" s="32">
        <f>E100*(Data!D114)^4</f>
        <v>0</v>
      </c>
      <c r="L100" s="32"/>
    </row>
    <row r="101" spans="2:12" ht="15" customHeight="1" x14ac:dyDescent="0.25">
      <c r="B101" s="11">
        <v>96</v>
      </c>
      <c r="C101" s="25">
        <f>(Data!F115/100)*6/(3.1415*(Data!D115/1000000)^3)</f>
        <v>0</v>
      </c>
      <c r="D101" s="25"/>
      <c r="E101" s="32">
        <f t="shared" si="1"/>
        <v>0</v>
      </c>
      <c r="F101" s="32"/>
      <c r="G101" s="32">
        <f>E101*(Data!D115)^3</f>
        <v>0</v>
      </c>
      <c r="H101" s="32"/>
      <c r="I101" s="32">
        <f>E101*(Data!D115)^2</f>
        <v>0</v>
      </c>
      <c r="J101" s="32"/>
      <c r="K101" s="32">
        <f>E101*(Data!D115)^4</f>
        <v>0</v>
      </c>
      <c r="L101" s="32"/>
    </row>
    <row r="102" spans="2:12" ht="15" customHeight="1" x14ac:dyDescent="0.25">
      <c r="B102" s="11">
        <v>97</v>
      </c>
      <c r="C102" s="25">
        <f>(Data!F116/100)*6/(3.1415*(Data!D116/1000000)^3)</f>
        <v>0</v>
      </c>
      <c r="D102" s="25"/>
      <c r="E102" s="32">
        <f t="shared" si="1"/>
        <v>0</v>
      </c>
      <c r="F102" s="32"/>
      <c r="G102" s="32">
        <f>E102*(Data!D116)^3</f>
        <v>0</v>
      </c>
      <c r="H102" s="32"/>
      <c r="I102" s="32">
        <f>E102*(Data!D116)^2</f>
        <v>0</v>
      </c>
      <c r="J102" s="32"/>
      <c r="K102" s="32">
        <f>E102*(Data!D116)^4</f>
        <v>0</v>
      </c>
      <c r="L102" s="32"/>
    </row>
    <row r="103" spans="2:12" ht="15" customHeight="1" x14ac:dyDescent="0.25">
      <c r="B103" s="11">
        <v>98</v>
      </c>
      <c r="C103" s="25">
        <f>(Data!F117/100)*6/(3.1415*(Data!D117/1000000)^3)</f>
        <v>0</v>
      </c>
      <c r="D103" s="25"/>
      <c r="E103" s="32">
        <f t="shared" si="1"/>
        <v>0</v>
      </c>
      <c r="F103" s="32"/>
      <c r="G103" s="32">
        <f>E103*(Data!D117)^3</f>
        <v>0</v>
      </c>
      <c r="H103" s="32"/>
      <c r="I103" s="32">
        <f>E103*(Data!D117)^2</f>
        <v>0</v>
      </c>
      <c r="J103" s="32"/>
      <c r="K103" s="32">
        <f>E103*(Data!D117)^4</f>
        <v>0</v>
      </c>
      <c r="L103" s="32"/>
    </row>
    <row r="104" spans="2:12" ht="15" customHeight="1" x14ac:dyDescent="0.25">
      <c r="B104" s="11">
        <v>99</v>
      </c>
      <c r="C104" s="25">
        <f>(Data!F118/100)*6/(3.1415*(Data!D118/1000000)^3)</f>
        <v>0</v>
      </c>
      <c r="D104" s="25"/>
      <c r="E104" s="32">
        <f t="shared" si="1"/>
        <v>0</v>
      </c>
      <c r="F104" s="32"/>
      <c r="G104" s="32">
        <f>E104*(Data!D118)^3</f>
        <v>0</v>
      </c>
      <c r="H104" s="32"/>
      <c r="I104" s="32">
        <f>E104*(Data!D118)^2</f>
        <v>0</v>
      </c>
      <c r="J104" s="32"/>
      <c r="K104" s="32">
        <f>E104*(Data!D118)^4</f>
        <v>0</v>
      </c>
      <c r="L104" s="32"/>
    </row>
    <row r="105" spans="2:12" ht="15" customHeight="1" x14ac:dyDescent="0.25">
      <c r="B105" s="11">
        <v>100</v>
      </c>
      <c r="C105" s="25">
        <f>(Data!F119/100)*6/(3.1415*(Data!D119/1000000)^3)</f>
        <v>0</v>
      </c>
      <c r="D105" s="25"/>
      <c r="E105" s="32">
        <f t="shared" si="1"/>
        <v>0</v>
      </c>
      <c r="F105" s="32"/>
      <c r="G105" s="32">
        <f>E105*(Data!D119)^3</f>
        <v>0</v>
      </c>
      <c r="H105" s="32"/>
      <c r="I105" s="32">
        <f>E105*(Data!D119)^2</f>
        <v>0</v>
      </c>
      <c r="J105" s="32"/>
      <c r="K105" s="32">
        <f>E105*(Data!D119)^4</f>
        <v>0</v>
      </c>
      <c r="L105" s="32"/>
    </row>
    <row r="106" spans="2:12" s="5" customFormat="1" ht="15" customHeight="1" x14ac:dyDescent="0.25">
      <c r="B106" s="7"/>
      <c r="C106" s="30"/>
      <c r="D106" s="30"/>
      <c r="E106" s="31"/>
      <c r="F106" s="31"/>
      <c r="G106" s="31"/>
      <c r="H106" s="31"/>
      <c r="I106" s="31"/>
      <c r="J106" s="31"/>
    </row>
    <row r="107" spans="2:12" s="5" customFormat="1" ht="15" customHeight="1" x14ac:dyDescent="0.25">
      <c r="B107" s="7"/>
      <c r="C107" s="30"/>
      <c r="D107" s="30"/>
      <c r="E107" s="31"/>
      <c r="F107" s="31"/>
      <c r="G107" s="31"/>
      <c r="H107" s="31"/>
      <c r="I107" s="31"/>
      <c r="J107" s="31"/>
    </row>
    <row r="108" spans="2:12" s="5" customFormat="1" ht="15" customHeight="1" x14ac:dyDescent="0.25">
      <c r="B108" s="7"/>
      <c r="C108" s="30"/>
      <c r="D108" s="30"/>
      <c r="E108" s="31"/>
      <c r="F108" s="31"/>
      <c r="G108" s="31"/>
      <c r="H108" s="31"/>
      <c r="I108" s="31"/>
      <c r="J108" s="31"/>
    </row>
    <row r="109" spans="2:12" s="5" customFormat="1" ht="15" customHeight="1" x14ac:dyDescent="0.25">
      <c r="B109" s="7"/>
      <c r="C109" s="30"/>
      <c r="D109" s="30"/>
      <c r="E109" s="31"/>
      <c r="F109" s="31"/>
      <c r="G109" s="31"/>
      <c r="H109" s="31"/>
      <c r="I109" s="31"/>
      <c r="J109" s="31"/>
    </row>
    <row r="110" spans="2:12" s="5" customFormat="1" ht="15" customHeight="1" x14ac:dyDescent="0.25">
      <c r="B110" s="7"/>
      <c r="C110" s="30"/>
      <c r="D110" s="30"/>
      <c r="E110" s="31"/>
      <c r="F110" s="31"/>
      <c r="G110" s="31"/>
      <c r="H110" s="31"/>
      <c r="I110" s="31"/>
      <c r="J110" s="31"/>
    </row>
    <row r="111" spans="2:12" s="5" customFormat="1" ht="15" customHeight="1" x14ac:dyDescent="0.25">
      <c r="B111" s="7"/>
      <c r="C111" s="30"/>
      <c r="D111" s="30"/>
      <c r="E111" s="31"/>
      <c r="F111" s="31"/>
      <c r="G111" s="31"/>
      <c r="H111" s="31"/>
      <c r="I111" s="31"/>
      <c r="J111" s="31"/>
    </row>
    <row r="112" spans="2:12" s="5" customFormat="1" ht="15" customHeight="1" x14ac:dyDescent="0.25">
      <c r="B112" s="7"/>
      <c r="C112" s="30"/>
      <c r="D112" s="30"/>
      <c r="E112" s="31"/>
      <c r="F112" s="31"/>
      <c r="G112" s="31"/>
      <c r="H112" s="31"/>
      <c r="I112" s="31"/>
      <c r="J112" s="31"/>
    </row>
    <row r="113" spans="2:10" s="5" customFormat="1" ht="15" customHeight="1" x14ac:dyDescent="0.25">
      <c r="B113" s="7"/>
      <c r="C113" s="30"/>
      <c r="D113" s="30"/>
      <c r="E113" s="31"/>
      <c r="F113" s="31"/>
      <c r="G113" s="31"/>
      <c r="H113" s="31"/>
      <c r="I113" s="31"/>
      <c r="J113" s="31"/>
    </row>
    <row r="114" spans="2:10" s="5" customFormat="1" ht="15" customHeight="1" x14ac:dyDescent="0.25">
      <c r="B114" s="7"/>
      <c r="C114" s="30"/>
      <c r="D114" s="30"/>
      <c r="E114" s="31"/>
      <c r="F114" s="31"/>
      <c r="G114" s="31"/>
      <c r="H114" s="31"/>
      <c r="I114" s="31"/>
      <c r="J114" s="31"/>
    </row>
    <row r="115" spans="2:10" s="5" customFormat="1" ht="15" customHeight="1" x14ac:dyDescent="0.25">
      <c r="B115" s="7"/>
      <c r="C115" s="30"/>
      <c r="D115" s="30"/>
      <c r="E115" s="31"/>
      <c r="F115" s="31"/>
      <c r="G115" s="31"/>
      <c r="H115" s="31"/>
      <c r="I115" s="31"/>
      <c r="J115" s="31"/>
    </row>
    <row r="116" spans="2:10" s="5" customFormat="1" ht="15" customHeight="1" x14ac:dyDescent="0.25">
      <c r="B116" s="7"/>
      <c r="C116" s="30"/>
      <c r="D116" s="30"/>
      <c r="E116" s="31"/>
      <c r="F116" s="31"/>
      <c r="G116" s="31"/>
      <c r="H116" s="31"/>
      <c r="I116" s="31"/>
      <c r="J116" s="31"/>
    </row>
    <row r="117" spans="2:10" s="5" customFormat="1" ht="15" customHeight="1" x14ac:dyDescent="0.25">
      <c r="B117" s="7"/>
      <c r="C117" s="30"/>
      <c r="D117" s="30"/>
      <c r="E117" s="31"/>
      <c r="F117" s="31"/>
      <c r="G117" s="31"/>
      <c r="H117" s="31"/>
      <c r="I117" s="31"/>
      <c r="J117" s="31"/>
    </row>
    <row r="118" spans="2:10" s="5" customFormat="1" ht="15" customHeight="1" x14ac:dyDescent="0.25">
      <c r="B118" s="7"/>
      <c r="C118" s="30"/>
      <c r="D118" s="30"/>
      <c r="E118" s="31"/>
      <c r="F118" s="31"/>
      <c r="G118" s="31"/>
      <c r="H118" s="31"/>
      <c r="I118" s="31"/>
      <c r="J118" s="31"/>
    </row>
    <row r="119" spans="2:10" s="5" customFormat="1" ht="15" customHeight="1" x14ac:dyDescent="0.25">
      <c r="B119" s="7"/>
      <c r="C119" s="30"/>
      <c r="D119" s="30"/>
      <c r="E119" s="31"/>
      <c r="F119" s="31"/>
      <c r="G119" s="31"/>
      <c r="H119" s="31"/>
      <c r="I119" s="31"/>
      <c r="J119" s="31"/>
    </row>
    <row r="120" spans="2:10" s="5" customFormat="1" ht="15" customHeight="1" x14ac:dyDescent="0.25">
      <c r="B120" s="7"/>
      <c r="C120" s="30"/>
      <c r="D120" s="30"/>
      <c r="E120" s="31"/>
      <c r="F120" s="31"/>
      <c r="G120" s="31"/>
      <c r="H120" s="31"/>
      <c r="I120" s="31"/>
      <c r="J120" s="31"/>
    </row>
    <row r="121" spans="2:10" s="5" customFormat="1" ht="15" customHeight="1" x14ac:dyDescent="0.25">
      <c r="B121" s="7"/>
      <c r="C121" s="30"/>
      <c r="D121" s="30"/>
      <c r="E121" s="31"/>
      <c r="F121" s="31"/>
      <c r="G121" s="31"/>
      <c r="H121" s="31"/>
      <c r="I121" s="31"/>
      <c r="J121" s="31"/>
    </row>
    <row r="122" spans="2:10" s="5" customFormat="1" ht="15" customHeight="1" x14ac:dyDescent="0.25"/>
    <row r="123" spans="2:10" s="5" customFormat="1" ht="15" customHeight="1" x14ac:dyDescent="0.25"/>
  </sheetData>
  <mergeCells count="581">
    <mergeCell ref="K104:L104"/>
    <mergeCell ref="K105:L105"/>
    <mergeCell ref="K94:L94"/>
    <mergeCell ref="K95:L95"/>
    <mergeCell ref="K96:L96"/>
    <mergeCell ref="K97:L97"/>
    <mergeCell ref="K98:L98"/>
    <mergeCell ref="K99:L99"/>
    <mergeCell ref="P2:Q4"/>
    <mergeCell ref="P5:Q5"/>
    <mergeCell ref="P6:Q7"/>
    <mergeCell ref="K100:L100"/>
    <mergeCell ref="K101:L101"/>
    <mergeCell ref="K102:L102"/>
    <mergeCell ref="K88:L88"/>
    <mergeCell ref="K89:L89"/>
    <mergeCell ref="K90:L90"/>
    <mergeCell ref="K91:L91"/>
    <mergeCell ref="K92:L92"/>
    <mergeCell ref="K93:L93"/>
    <mergeCell ref="K82:L82"/>
    <mergeCell ref="K83:L83"/>
    <mergeCell ref="K84:L84"/>
    <mergeCell ref="K85:L85"/>
    <mergeCell ref="K86:L86"/>
    <mergeCell ref="K87:L87"/>
    <mergeCell ref="K103:L103"/>
    <mergeCell ref="K73:L73"/>
    <mergeCell ref="K74:L74"/>
    <mergeCell ref="K75:L75"/>
    <mergeCell ref="K76:L76"/>
    <mergeCell ref="K77:L77"/>
    <mergeCell ref="K78:L78"/>
    <mergeCell ref="K79:L79"/>
    <mergeCell ref="K80:L80"/>
    <mergeCell ref="K81:L81"/>
    <mergeCell ref="K64:L64"/>
    <mergeCell ref="K65:L65"/>
    <mergeCell ref="K66:L66"/>
    <mergeCell ref="K67:L67"/>
    <mergeCell ref="K68:L68"/>
    <mergeCell ref="K69:L69"/>
    <mergeCell ref="K70:L70"/>
    <mergeCell ref="K71:L71"/>
    <mergeCell ref="K72:L72"/>
    <mergeCell ref="K55:L55"/>
    <mergeCell ref="K56:L56"/>
    <mergeCell ref="K57:L57"/>
    <mergeCell ref="K58:L58"/>
    <mergeCell ref="K59:L59"/>
    <mergeCell ref="K60:L60"/>
    <mergeCell ref="K61:L61"/>
    <mergeCell ref="K62:L62"/>
    <mergeCell ref="K63:L63"/>
    <mergeCell ref="K46:L46"/>
    <mergeCell ref="K47:L47"/>
    <mergeCell ref="K48:L48"/>
    <mergeCell ref="K49:L49"/>
    <mergeCell ref="K50:L50"/>
    <mergeCell ref="K51:L51"/>
    <mergeCell ref="K52:L52"/>
    <mergeCell ref="K53:L53"/>
    <mergeCell ref="K54:L54"/>
    <mergeCell ref="K37:L37"/>
    <mergeCell ref="K38:L38"/>
    <mergeCell ref="K39:L39"/>
    <mergeCell ref="K40:L40"/>
    <mergeCell ref="K41:L41"/>
    <mergeCell ref="K42:L42"/>
    <mergeCell ref="K43:L43"/>
    <mergeCell ref="K44:L44"/>
    <mergeCell ref="K45:L45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B2:B5"/>
    <mergeCell ref="C2:D4"/>
    <mergeCell ref="E2:F4"/>
    <mergeCell ref="G2:H4"/>
    <mergeCell ref="I2:J4"/>
    <mergeCell ref="N2:O4"/>
    <mergeCell ref="C5:D5"/>
    <mergeCell ref="E5:F5"/>
    <mergeCell ref="G5:H5"/>
    <mergeCell ref="I5:J5"/>
    <mergeCell ref="K2:L4"/>
    <mergeCell ref="K5:L5"/>
    <mergeCell ref="C8:D8"/>
    <mergeCell ref="E8:F8"/>
    <mergeCell ref="G8:H8"/>
    <mergeCell ref="I8:J8"/>
    <mergeCell ref="C9:D9"/>
    <mergeCell ref="E9:F9"/>
    <mergeCell ref="G9:H9"/>
    <mergeCell ref="I9:J9"/>
    <mergeCell ref="N5:O5"/>
    <mergeCell ref="N6:O7"/>
    <mergeCell ref="C7:D7"/>
    <mergeCell ref="E7:F7"/>
    <mergeCell ref="G7:H7"/>
    <mergeCell ref="I7:J7"/>
    <mergeCell ref="C6:D6"/>
    <mergeCell ref="E6:F6"/>
    <mergeCell ref="G6:H6"/>
    <mergeCell ref="I6:J6"/>
    <mergeCell ref="K6:L6"/>
    <mergeCell ref="K7:L7"/>
    <mergeCell ref="K8:L8"/>
    <mergeCell ref="K9:L9"/>
    <mergeCell ref="C12:D12"/>
    <mergeCell ref="E12:F12"/>
    <mergeCell ref="G12:H12"/>
    <mergeCell ref="I12:J12"/>
    <mergeCell ref="C13:D13"/>
    <mergeCell ref="E13:F13"/>
    <mergeCell ref="G13:H13"/>
    <mergeCell ref="I13:J13"/>
    <mergeCell ref="C10:D10"/>
    <mergeCell ref="E10:F10"/>
    <mergeCell ref="G10:H10"/>
    <mergeCell ref="I10:J10"/>
    <mergeCell ref="C11:D11"/>
    <mergeCell ref="E11:F11"/>
    <mergeCell ref="G11:H11"/>
    <mergeCell ref="I11:J11"/>
    <mergeCell ref="C16:D16"/>
    <mergeCell ref="E16:F16"/>
    <mergeCell ref="G16:H16"/>
    <mergeCell ref="I16:J16"/>
    <mergeCell ref="C17:D17"/>
    <mergeCell ref="E17:F17"/>
    <mergeCell ref="G17:H17"/>
    <mergeCell ref="I17:J17"/>
    <mergeCell ref="C14:D14"/>
    <mergeCell ref="E14:F14"/>
    <mergeCell ref="G14:H14"/>
    <mergeCell ref="I14:J14"/>
    <mergeCell ref="C15:D15"/>
    <mergeCell ref="E15:F15"/>
    <mergeCell ref="G15:H15"/>
    <mergeCell ref="I15:J15"/>
    <mergeCell ref="C20:D20"/>
    <mergeCell ref="E20:F20"/>
    <mergeCell ref="G20:H20"/>
    <mergeCell ref="I20:J20"/>
    <mergeCell ref="C21:D21"/>
    <mergeCell ref="E21:F21"/>
    <mergeCell ref="G21:H21"/>
    <mergeCell ref="I21:J21"/>
    <mergeCell ref="C18:D18"/>
    <mergeCell ref="E18:F18"/>
    <mergeCell ref="G18:H18"/>
    <mergeCell ref="I18:J18"/>
    <mergeCell ref="C19:D19"/>
    <mergeCell ref="E19:F19"/>
    <mergeCell ref="G19:H19"/>
    <mergeCell ref="I19:J19"/>
    <mergeCell ref="C24:D24"/>
    <mergeCell ref="E24:F24"/>
    <mergeCell ref="G24:H24"/>
    <mergeCell ref="I24:J24"/>
    <mergeCell ref="C25:D25"/>
    <mergeCell ref="E25:F25"/>
    <mergeCell ref="G25:H25"/>
    <mergeCell ref="I25:J25"/>
    <mergeCell ref="C22:D22"/>
    <mergeCell ref="E22:F22"/>
    <mergeCell ref="G22:H22"/>
    <mergeCell ref="I22:J22"/>
    <mergeCell ref="C23:D23"/>
    <mergeCell ref="E23:F23"/>
    <mergeCell ref="G23:H23"/>
    <mergeCell ref="I23:J23"/>
    <mergeCell ref="C28:D28"/>
    <mergeCell ref="E28:F28"/>
    <mergeCell ref="G28:H28"/>
    <mergeCell ref="I28:J28"/>
    <mergeCell ref="C29:D29"/>
    <mergeCell ref="E29:F29"/>
    <mergeCell ref="G29:H29"/>
    <mergeCell ref="I29:J29"/>
    <mergeCell ref="C26:D26"/>
    <mergeCell ref="E26:F26"/>
    <mergeCell ref="G26:H26"/>
    <mergeCell ref="I26:J26"/>
    <mergeCell ref="C27:D27"/>
    <mergeCell ref="E27:F27"/>
    <mergeCell ref="G27:H27"/>
    <mergeCell ref="I27:J27"/>
    <mergeCell ref="C32:D32"/>
    <mergeCell ref="E32:F32"/>
    <mergeCell ref="G32:H32"/>
    <mergeCell ref="I32:J32"/>
    <mergeCell ref="C33:D33"/>
    <mergeCell ref="E33:F33"/>
    <mergeCell ref="G33:H33"/>
    <mergeCell ref="I33:J33"/>
    <mergeCell ref="C30:D30"/>
    <mergeCell ref="E30:F30"/>
    <mergeCell ref="G30:H30"/>
    <mergeCell ref="I30:J30"/>
    <mergeCell ref="C31:D31"/>
    <mergeCell ref="E31:F31"/>
    <mergeCell ref="G31:H31"/>
    <mergeCell ref="I31:J31"/>
    <mergeCell ref="C36:D36"/>
    <mergeCell ref="E36:F36"/>
    <mergeCell ref="G36:H36"/>
    <mergeCell ref="I36:J36"/>
    <mergeCell ref="C37:D37"/>
    <mergeCell ref="E37:F37"/>
    <mergeCell ref="G37:H37"/>
    <mergeCell ref="I37:J37"/>
    <mergeCell ref="C34:D34"/>
    <mergeCell ref="E34:F34"/>
    <mergeCell ref="G34:H34"/>
    <mergeCell ref="I34:J34"/>
    <mergeCell ref="C35:D35"/>
    <mergeCell ref="E35:F35"/>
    <mergeCell ref="G35:H35"/>
    <mergeCell ref="I35:J35"/>
    <mergeCell ref="C40:D40"/>
    <mergeCell ref="E40:F40"/>
    <mergeCell ref="G40:H40"/>
    <mergeCell ref="I40:J40"/>
    <mergeCell ref="C41:D41"/>
    <mergeCell ref="E41:F41"/>
    <mergeCell ref="G41:H41"/>
    <mergeCell ref="I41:J41"/>
    <mergeCell ref="C38:D38"/>
    <mergeCell ref="E38:F38"/>
    <mergeCell ref="G38:H38"/>
    <mergeCell ref="I38:J38"/>
    <mergeCell ref="C39:D39"/>
    <mergeCell ref="E39:F39"/>
    <mergeCell ref="G39:H39"/>
    <mergeCell ref="I39:J39"/>
    <mergeCell ref="C44:D44"/>
    <mergeCell ref="E44:F44"/>
    <mergeCell ref="G44:H44"/>
    <mergeCell ref="I44:J44"/>
    <mergeCell ref="C45:D45"/>
    <mergeCell ref="E45:F45"/>
    <mergeCell ref="G45:H45"/>
    <mergeCell ref="I45:J45"/>
    <mergeCell ref="C42:D42"/>
    <mergeCell ref="E42:F42"/>
    <mergeCell ref="G42:H42"/>
    <mergeCell ref="I42:J42"/>
    <mergeCell ref="C43:D43"/>
    <mergeCell ref="E43:F43"/>
    <mergeCell ref="G43:H43"/>
    <mergeCell ref="I43:J43"/>
    <mergeCell ref="C48:D48"/>
    <mergeCell ref="E48:F48"/>
    <mergeCell ref="G48:H48"/>
    <mergeCell ref="I48:J48"/>
    <mergeCell ref="C49:D49"/>
    <mergeCell ref="E49:F49"/>
    <mergeCell ref="G49:H49"/>
    <mergeCell ref="I49:J49"/>
    <mergeCell ref="C46:D46"/>
    <mergeCell ref="E46:F46"/>
    <mergeCell ref="G46:H46"/>
    <mergeCell ref="I46:J46"/>
    <mergeCell ref="C47:D47"/>
    <mergeCell ref="E47:F47"/>
    <mergeCell ref="G47:H47"/>
    <mergeCell ref="I47:J47"/>
    <mergeCell ref="C52:D52"/>
    <mergeCell ref="E52:F52"/>
    <mergeCell ref="G52:H52"/>
    <mergeCell ref="I52:J52"/>
    <mergeCell ref="C53:D53"/>
    <mergeCell ref="E53:F53"/>
    <mergeCell ref="G53:H53"/>
    <mergeCell ref="I53:J53"/>
    <mergeCell ref="C50:D50"/>
    <mergeCell ref="E50:F50"/>
    <mergeCell ref="G50:H50"/>
    <mergeCell ref="I50:J50"/>
    <mergeCell ref="C51:D51"/>
    <mergeCell ref="E51:F51"/>
    <mergeCell ref="G51:H51"/>
    <mergeCell ref="I51:J51"/>
    <mergeCell ref="C56:D56"/>
    <mergeCell ref="E56:F56"/>
    <mergeCell ref="G56:H56"/>
    <mergeCell ref="I56:J56"/>
    <mergeCell ref="C57:D57"/>
    <mergeCell ref="E57:F57"/>
    <mergeCell ref="G57:H57"/>
    <mergeCell ref="I57:J57"/>
    <mergeCell ref="C54:D54"/>
    <mergeCell ref="E54:F54"/>
    <mergeCell ref="G54:H54"/>
    <mergeCell ref="I54:J54"/>
    <mergeCell ref="C55:D55"/>
    <mergeCell ref="E55:F55"/>
    <mergeCell ref="G55:H55"/>
    <mergeCell ref="I55:J55"/>
    <mergeCell ref="C60:D60"/>
    <mergeCell ref="E60:F60"/>
    <mergeCell ref="G60:H60"/>
    <mergeCell ref="I60:J60"/>
    <mergeCell ref="C61:D61"/>
    <mergeCell ref="E61:F61"/>
    <mergeCell ref="G61:H61"/>
    <mergeCell ref="I61:J61"/>
    <mergeCell ref="C58:D58"/>
    <mergeCell ref="E58:F58"/>
    <mergeCell ref="G58:H58"/>
    <mergeCell ref="I58:J58"/>
    <mergeCell ref="C59:D59"/>
    <mergeCell ref="E59:F59"/>
    <mergeCell ref="G59:H59"/>
    <mergeCell ref="I59:J59"/>
    <mergeCell ref="C64:D64"/>
    <mergeCell ref="E64:F64"/>
    <mergeCell ref="G64:H64"/>
    <mergeCell ref="I64:J64"/>
    <mergeCell ref="C65:D65"/>
    <mergeCell ref="E65:F65"/>
    <mergeCell ref="G65:H65"/>
    <mergeCell ref="I65:J65"/>
    <mergeCell ref="C62:D62"/>
    <mergeCell ref="E62:F62"/>
    <mergeCell ref="G62:H62"/>
    <mergeCell ref="I62:J62"/>
    <mergeCell ref="C63:D63"/>
    <mergeCell ref="E63:F63"/>
    <mergeCell ref="G63:H63"/>
    <mergeCell ref="I63:J63"/>
    <mergeCell ref="C68:D68"/>
    <mergeCell ref="E68:F68"/>
    <mergeCell ref="G68:H68"/>
    <mergeCell ref="I68:J68"/>
    <mergeCell ref="C69:D69"/>
    <mergeCell ref="E69:F69"/>
    <mergeCell ref="G69:H69"/>
    <mergeCell ref="I69:J69"/>
    <mergeCell ref="C66:D66"/>
    <mergeCell ref="E66:F66"/>
    <mergeCell ref="G66:H66"/>
    <mergeCell ref="I66:J66"/>
    <mergeCell ref="C67:D67"/>
    <mergeCell ref="E67:F67"/>
    <mergeCell ref="G67:H67"/>
    <mergeCell ref="I67:J67"/>
    <mergeCell ref="C72:D72"/>
    <mergeCell ref="E72:F72"/>
    <mergeCell ref="G72:H72"/>
    <mergeCell ref="I72:J72"/>
    <mergeCell ref="C73:D73"/>
    <mergeCell ref="E73:F73"/>
    <mergeCell ref="G73:H73"/>
    <mergeCell ref="I73:J73"/>
    <mergeCell ref="C70:D70"/>
    <mergeCell ref="E70:F70"/>
    <mergeCell ref="G70:H70"/>
    <mergeCell ref="I70:J70"/>
    <mergeCell ref="C71:D71"/>
    <mergeCell ref="E71:F71"/>
    <mergeCell ref="G71:H71"/>
    <mergeCell ref="I71:J71"/>
    <mergeCell ref="C76:D76"/>
    <mergeCell ref="E76:F76"/>
    <mergeCell ref="G76:H76"/>
    <mergeCell ref="I76:J76"/>
    <mergeCell ref="C77:D77"/>
    <mergeCell ref="E77:F77"/>
    <mergeCell ref="G77:H77"/>
    <mergeCell ref="I77:J77"/>
    <mergeCell ref="C74:D74"/>
    <mergeCell ref="E74:F74"/>
    <mergeCell ref="G74:H74"/>
    <mergeCell ref="I74:J74"/>
    <mergeCell ref="C75:D75"/>
    <mergeCell ref="E75:F75"/>
    <mergeCell ref="G75:H75"/>
    <mergeCell ref="I75:J75"/>
    <mergeCell ref="C80:D80"/>
    <mergeCell ref="E80:F80"/>
    <mergeCell ref="G80:H80"/>
    <mergeCell ref="I80:J80"/>
    <mergeCell ref="C81:D81"/>
    <mergeCell ref="E81:F81"/>
    <mergeCell ref="G81:H81"/>
    <mergeCell ref="I81:J81"/>
    <mergeCell ref="C78:D78"/>
    <mergeCell ref="E78:F78"/>
    <mergeCell ref="G78:H78"/>
    <mergeCell ref="I78:J78"/>
    <mergeCell ref="C79:D79"/>
    <mergeCell ref="E79:F79"/>
    <mergeCell ref="G79:H79"/>
    <mergeCell ref="I79:J79"/>
    <mergeCell ref="C84:D84"/>
    <mergeCell ref="E84:F84"/>
    <mergeCell ref="G84:H84"/>
    <mergeCell ref="I84:J84"/>
    <mergeCell ref="C85:D85"/>
    <mergeCell ref="E85:F85"/>
    <mergeCell ref="G85:H85"/>
    <mergeCell ref="I85:J85"/>
    <mergeCell ref="C82:D82"/>
    <mergeCell ref="E82:F82"/>
    <mergeCell ref="G82:H82"/>
    <mergeCell ref="I82:J82"/>
    <mergeCell ref="C83:D83"/>
    <mergeCell ref="E83:F83"/>
    <mergeCell ref="G83:H83"/>
    <mergeCell ref="I83:J83"/>
    <mergeCell ref="C88:D88"/>
    <mergeCell ref="E88:F88"/>
    <mergeCell ref="G88:H88"/>
    <mergeCell ref="I88:J88"/>
    <mergeCell ref="C89:D89"/>
    <mergeCell ref="E89:F89"/>
    <mergeCell ref="G89:H89"/>
    <mergeCell ref="I89:J89"/>
    <mergeCell ref="C86:D86"/>
    <mergeCell ref="E86:F86"/>
    <mergeCell ref="G86:H86"/>
    <mergeCell ref="I86:J86"/>
    <mergeCell ref="C87:D87"/>
    <mergeCell ref="E87:F87"/>
    <mergeCell ref="G87:H87"/>
    <mergeCell ref="I87:J87"/>
    <mergeCell ref="C92:D92"/>
    <mergeCell ref="E92:F92"/>
    <mergeCell ref="G92:H92"/>
    <mergeCell ref="I92:J92"/>
    <mergeCell ref="C93:D93"/>
    <mergeCell ref="E93:F93"/>
    <mergeCell ref="G93:H93"/>
    <mergeCell ref="I93:J93"/>
    <mergeCell ref="C90:D90"/>
    <mergeCell ref="E90:F90"/>
    <mergeCell ref="G90:H90"/>
    <mergeCell ref="I90:J90"/>
    <mergeCell ref="C91:D91"/>
    <mergeCell ref="E91:F91"/>
    <mergeCell ref="G91:H91"/>
    <mergeCell ref="I91:J91"/>
    <mergeCell ref="C96:D96"/>
    <mergeCell ref="E96:F96"/>
    <mergeCell ref="G96:H96"/>
    <mergeCell ref="I96:J96"/>
    <mergeCell ref="C97:D97"/>
    <mergeCell ref="E97:F97"/>
    <mergeCell ref="G97:H97"/>
    <mergeCell ref="I97:J97"/>
    <mergeCell ref="C94:D94"/>
    <mergeCell ref="E94:F94"/>
    <mergeCell ref="G94:H94"/>
    <mergeCell ref="I94:J94"/>
    <mergeCell ref="C95:D95"/>
    <mergeCell ref="E95:F95"/>
    <mergeCell ref="G95:H95"/>
    <mergeCell ref="I95:J95"/>
    <mergeCell ref="C100:D100"/>
    <mergeCell ref="E100:F100"/>
    <mergeCell ref="G100:H100"/>
    <mergeCell ref="I100:J100"/>
    <mergeCell ref="C101:D101"/>
    <mergeCell ref="E101:F101"/>
    <mergeCell ref="G101:H101"/>
    <mergeCell ref="I101:J101"/>
    <mergeCell ref="C98:D98"/>
    <mergeCell ref="E98:F98"/>
    <mergeCell ref="G98:H98"/>
    <mergeCell ref="I98:J98"/>
    <mergeCell ref="C99:D99"/>
    <mergeCell ref="E99:F99"/>
    <mergeCell ref="G99:H99"/>
    <mergeCell ref="I99:J99"/>
    <mergeCell ref="C104:D104"/>
    <mergeCell ref="E104:F104"/>
    <mergeCell ref="G104:H104"/>
    <mergeCell ref="I104:J104"/>
    <mergeCell ref="C105:D105"/>
    <mergeCell ref="E105:F105"/>
    <mergeCell ref="G105:H105"/>
    <mergeCell ref="I105:J105"/>
    <mergeCell ref="C102:D102"/>
    <mergeCell ref="E102:F102"/>
    <mergeCell ref="G102:H102"/>
    <mergeCell ref="I102:J102"/>
    <mergeCell ref="C103:D103"/>
    <mergeCell ref="E103:F103"/>
    <mergeCell ref="G103:H103"/>
    <mergeCell ref="I103:J103"/>
    <mergeCell ref="C108:D108"/>
    <mergeCell ref="E108:F108"/>
    <mergeCell ref="G108:H108"/>
    <mergeCell ref="I108:J108"/>
    <mergeCell ref="C109:D109"/>
    <mergeCell ref="E109:F109"/>
    <mergeCell ref="G109:H109"/>
    <mergeCell ref="I109:J109"/>
    <mergeCell ref="C106:D106"/>
    <mergeCell ref="E106:F106"/>
    <mergeCell ref="G106:H106"/>
    <mergeCell ref="I106:J106"/>
    <mergeCell ref="C107:D107"/>
    <mergeCell ref="E107:F107"/>
    <mergeCell ref="G107:H107"/>
    <mergeCell ref="I107:J107"/>
    <mergeCell ref="C112:D112"/>
    <mergeCell ref="E112:F112"/>
    <mergeCell ref="G112:H112"/>
    <mergeCell ref="I112:J112"/>
    <mergeCell ref="C113:D113"/>
    <mergeCell ref="E113:F113"/>
    <mergeCell ref="G113:H113"/>
    <mergeCell ref="I113:J113"/>
    <mergeCell ref="C110:D110"/>
    <mergeCell ref="E110:F110"/>
    <mergeCell ref="G110:H110"/>
    <mergeCell ref="I110:J110"/>
    <mergeCell ref="C111:D111"/>
    <mergeCell ref="E111:F111"/>
    <mergeCell ref="G111:H111"/>
    <mergeCell ref="I111:J111"/>
    <mergeCell ref="C116:D116"/>
    <mergeCell ref="E116:F116"/>
    <mergeCell ref="G116:H116"/>
    <mergeCell ref="I116:J116"/>
    <mergeCell ref="C117:D117"/>
    <mergeCell ref="E117:F117"/>
    <mergeCell ref="G117:H117"/>
    <mergeCell ref="I117:J117"/>
    <mergeCell ref="C114:D114"/>
    <mergeCell ref="E114:F114"/>
    <mergeCell ref="G114:H114"/>
    <mergeCell ref="I114:J114"/>
    <mergeCell ref="C115:D115"/>
    <mergeCell ref="E115:F115"/>
    <mergeCell ref="G115:H115"/>
    <mergeCell ref="I115:J115"/>
    <mergeCell ref="C120:D120"/>
    <mergeCell ref="E120:F120"/>
    <mergeCell ref="G120:H120"/>
    <mergeCell ref="I120:J120"/>
    <mergeCell ref="C121:D121"/>
    <mergeCell ref="E121:F121"/>
    <mergeCell ref="G121:H121"/>
    <mergeCell ref="I121:J121"/>
    <mergeCell ref="C118:D118"/>
    <mergeCell ref="E118:F118"/>
    <mergeCell ref="G118:H118"/>
    <mergeCell ref="I118:J118"/>
    <mergeCell ref="C119:D119"/>
    <mergeCell ref="E119:F119"/>
    <mergeCell ref="G119:H119"/>
    <mergeCell ref="I119:J119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</vt:lpstr>
      <vt:lpstr>Calculation SSA</vt:lpstr>
      <vt:lpstr>Sauter diameter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Dmitry Safonov</cp:lastModifiedBy>
  <dcterms:created xsi:type="dcterms:W3CDTF">1996-10-14T23:33:28Z</dcterms:created>
  <dcterms:modified xsi:type="dcterms:W3CDTF">2021-07-26T07:44:45Z</dcterms:modified>
</cp:coreProperties>
</file>